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O USAR" sheetId="1" state="visible" r:id="rId1"/>
    <sheet xmlns:r="http://schemas.openxmlformats.org/officeDocument/2006/relationships" name="PLANEJADO" sheetId="2" state="visible" r:id="rId2"/>
    <sheet xmlns:r="http://schemas.openxmlformats.org/officeDocument/2006/relationships" name="MEDIÇÃO" sheetId="3" state="visible" r:id="rId3"/>
    <sheet xmlns:r="http://schemas.openxmlformats.org/officeDocument/2006/relationships" name="RESUM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mmm/aa"/>
    <numFmt numFmtId="165" formatCode="R$ #,##0.00"/>
    <numFmt numFmtId="166" formatCode="0.0%"/>
    <numFmt numFmtId="167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172A"/>
      <sz val="14"/>
    </font>
    <font>
      <name val="Calibri"/>
      <i val="1"/>
      <color rgb="0064748B"/>
      <sz val="9"/>
    </font>
    <font>
      <name val="Calibri"/>
      <b val="1"/>
      <color rgb="000F172A"/>
      <sz val="10"/>
    </font>
    <font>
      <name val="Calibri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E2E8F0"/>
      </patternFill>
    </fill>
    <fill>
      <patternFill patternType="solid">
        <fgColor rgb="00FFF0A6"/>
      </patternFill>
    </fill>
    <fill>
      <patternFill patternType="solid">
        <fgColor rgb="00E8ECF4"/>
      </patternFill>
    </fill>
    <fill>
      <patternFill patternType="solid">
        <fgColor rgb="00EEF2FF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165" fontId="0" fillId="3" borderId="1" pivotButton="0" quotePrefix="0" xfId="0"/>
    <xf numFmtId="166" fontId="4" fillId="0" borderId="1" pivotButton="0" quotePrefix="0" xfId="0"/>
    <xf numFmtId="9" fontId="4" fillId="3" borderId="1" pivotButton="0" quotePrefix="0" xfId="0"/>
    <xf numFmtId="9" fontId="3" fillId="0" borderId="1" pivotButton="0" quotePrefix="0" xfId="0"/>
    <xf numFmtId="0" fontId="3" fillId="4" borderId="1" pivotButton="0" quotePrefix="0" xfId="0"/>
    <xf numFmtId="165" fontId="3" fillId="4" borderId="1" pivotButton="0" quotePrefix="0" xfId="0"/>
    <xf numFmtId="0" fontId="0" fillId="4" borderId="1" pivotButton="0" quotePrefix="0" xfId="0"/>
    <xf numFmtId="0" fontId="3" fillId="5" borderId="1" applyAlignment="1" pivotButton="0" quotePrefix="0" xfId="0">
      <alignment horizontal="left" vertical="center" wrapText="1"/>
    </xf>
    <xf numFmtId="166" fontId="3" fillId="5" borderId="1" pivotButton="0" quotePrefix="0" xfId="0"/>
    <xf numFmtId="165" fontId="4" fillId="0" borderId="1" pivotButton="0" quotePrefix="0" xfId="0"/>
    <xf numFmtId="0" fontId="0" fillId="5" borderId="1" pivotButton="0" quotePrefix="0" xfId="0"/>
    <xf numFmtId="0" fontId="3" fillId="0" borderId="1" pivotButton="0" quotePrefix="0" xfId="0"/>
    <xf numFmtId="167" fontId="0" fillId="3" borderId="1" pivotButton="0" quotePrefix="0" xfId="0"/>
    <xf numFmtId="0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0" borderId="1" applyAlignment="1" pivotButton="0" quotePrefix="0" xfId="0">
      <alignment horizontal="left" vertical="center" wrapText="1"/>
    </xf>
    <xf numFmtId="165" fontId="3" fillId="5" borderId="1" pivotButton="0" quotePrefix="0" xfId="0"/>
  </cellXfs>
  <cellStyles count="1">
    <cellStyle name="Normal" xfId="0" builtinId="0" hidden="0"/>
  </cellStyles>
  <dxfs count="1">
    <dxf>
      <font>
        <name val="Calibri"/>
        <b val="1"/>
        <color rgb="00B91C1C"/>
        <sz val="10"/>
      </font>
      <fill>
        <patternFill patternType="solid">
          <fgColor rgb="00FF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Curva S — desembolso acumulado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'RESUMO'!B7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'RESUMO'!$C$5:$N$5</f>
            </numRef>
          </cat>
          <val>
            <numRef>
              <f>'RESUMO'!$C$7:$N$7</f>
            </numRef>
          </val>
        </ser>
        <ser>
          <idx val="1"/>
          <order val="1"/>
          <tx>
            <strRef>
              <f>'RESUMO'!B9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'RESUMO'!$C$5:$N$5</f>
            </numRef>
          </cat>
          <val>
            <numRef>
              <f>'RESUMO'!$C$9:$N$9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 acumulado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24" customHeight="1">
      <c r="A1" s="1" t="inlineStr">
        <is>
          <t>Cronograma físico-financeiro — como usar este modelo</t>
        </is>
      </c>
    </row>
    <row r="2" ht="28" customHeight="1">
      <c r="A2" s="2" t="inlineStr">
        <is>
          <t>Preencha SÓ as células amarelas. Todo o resto é fórmula e se atualiza sozinho.</t>
        </is>
      </c>
    </row>
    <row r="4">
      <c r="B4" s="3" t="inlineStr">
        <is>
          <t>1. Aba PLANEJADO</t>
        </is>
      </c>
    </row>
    <row r="5" ht="30" customHeight="1">
      <c r="B5" s="4" t="inlineStr">
        <is>
          <t>Liste as etapas da obra e o VALOR de cada uma (do seu orçamento). Depois distribua, em %, quanto de cada etapa você prevê executar por mês. A coluna "soma" precisa fechar 100% — ela fica vermelha enquanto não fechar.</t>
        </is>
      </c>
    </row>
    <row r="7">
      <c r="B7" s="3" t="inlineStr">
        <is>
          <t>2. Aba MEDIÇÃO</t>
        </is>
      </c>
    </row>
    <row r="8" ht="30" customHeight="1">
      <c r="B8" s="4" t="inlineStr">
        <is>
          <t>A cada mês, registre o % que foi REALMENTE executado de cada etapa. É esse número que o banco/financiador usa pra liberar parcela.</t>
        </is>
      </c>
    </row>
    <row r="10">
      <c r="B10" s="3" t="inlineStr">
        <is>
          <t>3. Aba RESUMO</t>
        </is>
      </c>
    </row>
    <row r="11" ht="30" customHeight="1">
      <c r="B11" s="4" t="inlineStr">
        <is>
          <t>Não preencha nada aqui além da data de início. Ela mostra desembolso previsto × realizado por mês, o acumulado, o desvio e a curva S.</t>
        </is>
      </c>
    </row>
    <row r="13">
      <c r="B13" s="3" t="inlineStr">
        <is>
          <t>Sobre o PESO</t>
        </is>
      </c>
    </row>
    <row r="14" ht="30" customHeight="1">
      <c r="B14" s="4" t="inlineStr">
        <is>
          <t>O avanço físico da obra NÃO é a média das etapas: uma etapa de R$ 200 mil pesa mais que uma de R$ 5 mil. A coluna PESO calcula essa proporção pelo valor, e o avanço total já sai ponderado.</t>
        </is>
      </c>
    </row>
    <row r="16">
      <c r="B16" s="3" t="inlineStr">
        <is>
          <t>Sobre a CURVA S</t>
        </is>
      </c>
    </row>
    <row r="17" ht="30" customHeight="1">
      <c r="B17" s="4" t="inlineStr">
        <is>
          <t>É o desembolso acumulado ao longo do tempo. Começa devagar, acelera no miolo da obra e desacelera no fim — daí o formato de S. Duas linhas: o que estava planejado e o que aconteceu.</t>
        </is>
      </c>
    </row>
    <row r="19">
      <c r="B19" s="3" t="inlineStr">
        <is>
          <t>Os valores são SEUS</t>
        </is>
      </c>
    </row>
    <row r="20" ht="30" customHeight="1">
      <c r="B20" s="4" t="inlineStr">
        <is>
          <t>Este modelo não sugere preço nenhum. Os valores vêm do seu orçamento; o AI.arq mede quantidades e não precifica.</t>
        </is>
      </c>
    </row>
    <row r="23">
      <c r="B23" s="5" t="inlineStr">
        <is>
          <t>Modelo gratuito do AI.arq · ai.arq.br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6" customWidth="1" min="2" max="2"/>
    <col width="10" customWidth="1" min="3" max="3"/>
    <col width="3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 ht="24" customHeight="1">
      <c r="A1" s="1" t="inlineStr">
        <is>
          <t>PLANEJADO — valor de cada etapa e distribuição no tempo</t>
        </is>
      </c>
    </row>
    <row r="2" ht="28" customHeight="1">
      <c r="A2" s="2" t="inlineStr">
        <is>
          <t>Amarelo = você preenche. VALOR vem do seu orçamento; a distribuição é em % de cada etapa por mês.</t>
        </is>
      </c>
    </row>
    <row r="4">
      <c r="A4" s="6" t="inlineStr">
        <is>
          <t>ETAPA</t>
        </is>
      </c>
      <c r="B4" s="6" t="inlineStr">
        <is>
          <t>VALOR (R$)</t>
        </is>
      </c>
      <c r="C4" s="6" t="inlineStr">
        <is>
          <t>PESO</t>
        </is>
      </c>
      <c r="D4" s="6" t="inlineStr"/>
      <c r="E4" s="7">
        <f>IF(RESUMO!$B$3="","",RESUMO!$B$3)</f>
        <v/>
      </c>
      <c r="F4" s="7">
        <f>IF(E4="","",EDATE(E4,1))</f>
        <v/>
      </c>
      <c r="G4" s="7">
        <f>IF(F4="","",EDATE(F4,1))</f>
        <v/>
      </c>
      <c r="H4" s="7">
        <f>IF(G4="","",EDATE(G4,1))</f>
        <v/>
      </c>
      <c r="I4" s="7">
        <f>IF(H4="","",EDATE(H4,1))</f>
        <v/>
      </c>
      <c r="J4" s="7">
        <f>IF(I4="","",EDATE(I4,1))</f>
        <v/>
      </c>
      <c r="K4" s="7">
        <f>IF(J4="","",EDATE(J4,1))</f>
        <v/>
      </c>
      <c r="L4" s="7">
        <f>IF(K4="","",EDATE(K4,1))</f>
        <v/>
      </c>
      <c r="M4" s="7">
        <f>IF(L4="","",EDATE(L4,1))</f>
        <v/>
      </c>
      <c r="N4" s="7">
        <f>IF(M4="","",EDATE(M4,1))</f>
        <v/>
      </c>
      <c r="O4" s="7">
        <f>IF(N4="","",EDATE(N4,1))</f>
        <v/>
      </c>
      <c r="P4" s="7">
        <f>IF(O4="","",EDATE(O4,1))</f>
        <v/>
      </c>
      <c r="Q4" s="6" t="inlineStr">
        <is>
          <t>SOMA</t>
        </is>
      </c>
    </row>
    <row r="5">
      <c r="A5" s="8" t="inlineStr">
        <is>
          <t>Serviços preliminares</t>
        </is>
      </c>
      <c r="B5" s="9" t="n"/>
      <c r="C5" s="10">
        <f>IF($B$21=0,"",B5/$B$21)</f>
        <v/>
      </c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 t="n"/>
      <c r="P5" s="11" t="n"/>
      <c r="Q5" s="12">
        <f>IF(SUM(E5:P5)=0,"",SUM(E5:P5))</f>
        <v/>
      </c>
    </row>
    <row r="6">
      <c r="A6" s="8" t="inlineStr">
        <is>
          <t>Movimento de terra</t>
        </is>
      </c>
      <c r="B6" s="9" t="n"/>
      <c r="C6" s="10">
        <f>IF($B$21=0,"",B6/$B$21)</f>
        <v/>
      </c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2">
        <f>IF(SUM(E6:P6)=0,"",SUM(E6:P6))</f>
        <v/>
      </c>
    </row>
    <row r="7">
      <c r="A7" s="8" t="inlineStr">
        <is>
          <t>Fundações</t>
        </is>
      </c>
      <c r="B7" s="9" t="n"/>
      <c r="C7" s="10">
        <f>IF($B$21=0,"",B7/$B$21)</f>
        <v/>
      </c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  <c r="P7" s="11" t="n"/>
      <c r="Q7" s="12">
        <f>IF(SUM(E7:P7)=0,"",SUM(E7:P7))</f>
        <v/>
      </c>
    </row>
    <row r="8">
      <c r="A8" s="8" t="inlineStr">
        <is>
          <t>Estrutura</t>
        </is>
      </c>
      <c r="B8" s="9" t="n"/>
      <c r="C8" s="10">
        <f>IF($B$21=0,"",B8/$B$21)</f>
        <v/>
      </c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  <c r="O8" s="11" t="n"/>
      <c r="P8" s="11" t="n"/>
      <c r="Q8" s="12">
        <f>IF(SUM(E8:P8)=0,"",SUM(E8:P8))</f>
        <v/>
      </c>
    </row>
    <row r="9">
      <c r="A9" s="8" t="inlineStr">
        <is>
          <t>Vedações verticais</t>
        </is>
      </c>
      <c r="B9" s="9" t="n"/>
      <c r="C9" s="10">
        <f>IF($B$21=0,"",B9/$B$21)</f>
        <v/>
      </c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  <c r="O9" s="11" t="n"/>
      <c r="P9" s="11" t="n"/>
      <c r="Q9" s="12">
        <f>IF(SUM(E9:P9)=0,"",SUM(E9:P9))</f>
        <v/>
      </c>
    </row>
    <row r="10">
      <c r="A10" s="8" t="inlineStr">
        <is>
          <t>Cobertura</t>
        </is>
      </c>
      <c r="B10" s="9" t="n"/>
      <c r="C10" s="10">
        <f>IF($B$21=0,"",B10/$B$21)</f>
        <v/>
      </c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  <c r="O10" s="11" t="n"/>
      <c r="P10" s="11" t="n"/>
      <c r="Q10" s="12">
        <f>IF(SUM(E10:P10)=0,"",SUM(E10:P10))</f>
        <v/>
      </c>
    </row>
    <row r="11">
      <c r="A11" s="8" t="inlineStr">
        <is>
          <t>Impermeabilizações</t>
        </is>
      </c>
      <c r="B11" s="9" t="n"/>
      <c r="C11" s="10">
        <f>IF($B$21=0,"",B11/$B$21)</f>
        <v/>
      </c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  <c r="P11" s="11" t="n"/>
      <c r="Q11" s="12">
        <f>IF(SUM(E11:P11)=0,"",SUM(E11:P11))</f>
        <v/>
      </c>
    </row>
    <row r="12">
      <c r="A12" s="8" t="inlineStr">
        <is>
          <t>Esquadrias</t>
        </is>
      </c>
      <c r="B12" s="9" t="n"/>
      <c r="C12" s="10">
        <f>IF($B$21=0,"",B12/$B$21)</f>
        <v/>
      </c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 t="n"/>
      <c r="O12" s="11" t="n"/>
      <c r="P12" s="11" t="n"/>
      <c r="Q12" s="12">
        <f>IF(SUM(E12:P12)=0,"",SUM(E12:P12))</f>
        <v/>
      </c>
    </row>
    <row r="13">
      <c r="A13" s="8" t="inlineStr">
        <is>
          <t>Revestimentos internos</t>
        </is>
      </c>
      <c r="B13" s="9" t="n"/>
      <c r="C13" s="10">
        <f>IF($B$21=0,"",B13/$B$21)</f>
        <v/>
      </c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 t="n"/>
      <c r="P13" s="11" t="n"/>
      <c r="Q13" s="12">
        <f>IF(SUM(E13:P13)=0,"",SUM(E13:P13))</f>
        <v/>
      </c>
    </row>
    <row r="14">
      <c r="A14" s="8" t="inlineStr">
        <is>
          <t>Revestimentos externos</t>
        </is>
      </c>
      <c r="B14" s="9" t="n"/>
      <c r="C14" s="10">
        <f>IF($B$21=0,"",B14/$B$21)</f>
        <v/>
      </c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  <c r="O14" s="11" t="n"/>
      <c r="P14" s="11" t="n"/>
      <c r="Q14" s="12">
        <f>IF(SUM(E14:P14)=0,"",SUM(E14:P14))</f>
        <v/>
      </c>
    </row>
    <row r="15">
      <c r="A15" s="8" t="inlineStr">
        <is>
          <t>Forros</t>
        </is>
      </c>
      <c r="B15" s="9" t="n"/>
      <c r="C15" s="10">
        <f>IF($B$21=0,"",B15/$B$21)</f>
        <v/>
      </c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  <c r="O15" s="11" t="n"/>
      <c r="P15" s="11" t="n"/>
      <c r="Q15" s="12">
        <f>IF(SUM(E15:P15)=0,"",SUM(E15:P15))</f>
        <v/>
      </c>
    </row>
    <row r="16">
      <c r="A16" s="8" t="inlineStr">
        <is>
          <t>Pisos</t>
        </is>
      </c>
      <c r="B16" s="9" t="n"/>
      <c r="C16" s="10">
        <f>IF($B$21=0,"",B16/$B$21)</f>
        <v/>
      </c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  <c r="O16" s="11" t="n"/>
      <c r="P16" s="11" t="n"/>
      <c r="Q16" s="12">
        <f>IF(SUM(E16:P16)=0,"",SUM(E16:P16))</f>
        <v/>
      </c>
    </row>
    <row r="17">
      <c r="A17" s="8" t="inlineStr">
        <is>
          <t>Pinturas</t>
        </is>
      </c>
      <c r="B17" s="9" t="n"/>
      <c r="C17" s="10">
        <f>IF($B$21=0,"",B17/$B$21)</f>
        <v/>
      </c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2">
        <f>IF(SUM(E17:P17)=0,"",SUM(E17:P17))</f>
        <v/>
      </c>
    </row>
    <row r="18">
      <c r="A18" s="8" t="inlineStr">
        <is>
          <t>Inst. hidrossanitárias</t>
        </is>
      </c>
      <c r="B18" s="9" t="n"/>
      <c r="C18" s="10">
        <f>IF($B$21=0,"",B18/$B$21)</f>
        <v/>
      </c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  <c r="O18" s="11" t="n"/>
      <c r="P18" s="11" t="n"/>
      <c r="Q18" s="12">
        <f>IF(SUM(E18:P18)=0,"",SUM(E18:P18))</f>
        <v/>
      </c>
    </row>
    <row r="19">
      <c r="A19" s="8" t="inlineStr">
        <is>
          <t>Inst. elétricas</t>
        </is>
      </c>
      <c r="B19" s="9" t="n"/>
      <c r="C19" s="10">
        <f>IF($B$21=0,"",B19/$B$21)</f>
        <v/>
      </c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  <c r="P19" s="11" t="n"/>
      <c r="Q19" s="12">
        <f>IF(SUM(E19:P19)=0,"",SUM(E19:P19))</f>
        <v/>
      </c>
    </row>
    <row r="20">
      <c r="A20" s="8" t="inlineStr">
        <is>
          <t>Complementares e limpeza</t>
        </is>
      </c>
      <c r="B20" s="9" t="n"/>
      <c r="C20" s="10">
        <f>IF($B$21=0,"",B20/$B$21)</f>
        <v/>
      </c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  <c r="P20" s="11" t="n"/>
      <c r="Q20" s="12">
        <f>IF(SUM(E20:P20)=0,"",SUM(E20:P20))</f>
        <v/>
      </c>
    </row>
    <row r="21">
      <c r="A21" s="13" t="inlineStr">
        <is>
          <t>TOTAL DA OBRA</t>
        </is>
      </c>
      <c r="B21" s="14">
        <f>SUM(B5:B20)</f>
        <v/>
      </c>
      <c r="C21" s="15" t="n"/>
      <c r="D21" s="15" t="n"/>
      <c r="E21" s="15" t="n"/>
      <c r="F21" s="15" t="n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</row>
    <row r="22">
      <c r="A22" s="16" t="inlineStr">
        <is>
          <t>AVANÇO FÍSICO PREVISTO NO MÊS</t>
        </is>
      </c>
      <c r="E22" s="17">
        <f>IF($B$21=0,"",SUMPRODUCT(E5:E20,$B$5:$B$20)/$B$21)</f>
        <v/>
      </c>
      <c r="F22" s="17">
        <f>IF($B$21=0,"",SUMPRODUCT(F5:F20,$B$5:$B$20)/$B$21)</f>
        <v/>
      </c>
      <c r="G22" s="17">
        <f>IF($B$21=0,"",SUMPRODUCT(G5:G20,$B$5:$B$20)/$B$21)</f>
        <v/>
      </c>
      <c r="H22" s="17">
        <f>IF($B$21=0,"",SUMPRODUCT(H5:H20,$B$5:$B$20)/$B$21)</f>
        <v/>
      </c>
      <c r="I22" s="17">
        <f>IF($B$21=0,"",SUMPRODUCT(I5:I20,$B$5:$B$20)/$B$21)</f>
        <v/>
      </c>
      <c r="J22" s="17">
        <f>IF($B$21=0,"",SUMPRODUCT(J5:J20,$B$5:$B$20)/$B$21)</f>
        <v/>
      </c>
      <c r="K22" s="17">
        <f>IF($B$21=0,"",SUMPRODUCT(K5:K20,$B$5:$B$20)/$B$21)</f>
        <v/>
      </c>
      <c r="L22" s="17">
        <f>IF($B$21=0,"",SUMPRODUCT(L5:L20,$B$5:$B$20)/$B$21)</f>
        <v/>
      </c>
      <c r="M22" s="17">
        <f>IF($B$21=0,"",SUMPRODUCT(M5:M20,$B$5:$B$20)/$B$21)</f>
        <v/>
      </c>
      <c r="N22" s="17">
        <f>IF($B$21=0,"",SUMPRODUCT(N5:N20,$B$5:$B$20)/$B$21)</f>
        <v/>
      </c>
      <c r="O22" s="17">
        <f>IF($B$21=0,"",SUMPRODUCT(O5:O20,$B$5:$B$20)/$B$21)</f>
        <v/>
      </c>
      <c r="P22" s="17">
        <f>IF($B$21=0,"",SUMPRODUCT(P5:P20,$B$5:$B$20)/$B$21)</f>
        <v/>
      </c>
    </row>
    <row r="24">
      <c r="A24" s="5" t="inlineStr">
        <is>
          <t>A linha AVANÇO FÍSICO PREVISTO já pondera pelo valor: etapa cara pesa mais. A coluna SOMA fica vermelha até a distribuição da etapa fechar 100%.</t>
        </is>
      </c>
    </row>
  </sheetData>
  <mergeCells count="3">
    <mergeCell ref="A24:Q24"/>
    <mergeCell ref="A2:Q2"/>
    <mergeCell ref="A1:Q1"/>
  </mergeCells>
  <conditionalFormatting sqref="Q5:Q20">
    <cfRule type="cellIs" priority="1" operator="notEqual" dxfId="0">
      <formula>1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3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6" customWidth="1" min="2" max="2"/>
    <col width="10" customWidth="1" min="3" max="3"/>
    <col width="3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 ht="24" customHeight="1">
      <c r="A1" s="1" t="inlineStr">
        <is>
          <t>MEDIÇÃO — o que foi realmente executado</t>
        </is>
      </c>
    </row>
    <row r="2" ht="28" customHeight="1">
      <c r="A2" s="2" t="inlineStr">
        <is>
          <t>A cada mês, preencha o % executado de cada etapa. É o número que o financiador usa pra liberar parcela.</t>
        </is>
      </c>
    </row>
    <row r="4">
      <c r="A4" s="6" t="inlineStr">
        <is>
          <t>ETAPA</t>
        </is>
      </c>
      <c r="B4" s="6" t="inlineStr">
        <is>
          <t>VALOR (R$)</t>
        </is>
      </c>
      <c r="C4" s="6" t="inlineStr">
        <is>
          <t>EXECUT.</t>
        </is>
      </c>
      <c r="D4" s="6" t="inlineStr"/>
      <c r="E4" s="7">
        <f>IF(PLANEJADO!E4="","",PLANEJADO!E4)</f>
        <v/>
      </c>
      <c r="F4" s="7">
        <f>IF(E4="","",EDATE(E4,1))</f>
        <v/>
      </c>
      <c r="G4" s="7">
        <f>IF(F4="","",EDATE(F4,1))</f>
        <v/>
      </c>
      <c r="H4" s="7">
        <f>IF(G4="","",EDATE(G4,1))</f>
        <v/>
      </c>
      <c r="I4" s="7">
        <f>IF(H4="","",EDATE(H4,1))</f>
        <v/>
      </c>
      <c r="J4" s="7">
        <f>IF(I4="","",EDATE(I4,1))</f>
        <v/>
      </c>
      <c r="K4" s="7">
        <f>IF(J4="","",EDATE(J4,1))</f>
        <v/>
      </c>
      <c r="L4" s="7">
        <f>IF(K4="","",EDATE(K4,1))</f>
        <v/>
      </c>
      <c r="M4" s="7">
        <f>IF(L4="","",EDATE(L4,1))</f>
        <v/>
      </c>
      <c r="N4" s="7">
        <f>IF(M4="","",EDATE(M4,1))</f>
        <v/>
      </c>
      <c r="O4" s="7">
        <f>IF(N4="","",EDATE(N4,1))</f>
        <v/>
      </c>
      <c r="P4" s="7">
        <f>IF(O4="","",EDATE(O4,1))</f>
        <v/>
      </c>
      <c r="Q4" s="6" t="inlineStr">
        <is>
          <t>ACUM.</t>
        </is>
      </c>
    </row>
    <row r="5">
      <c r="A5" s="8">
        <f>IF(PLANEJADO!A5="","",PLANEJADO!A5)</f>
        <v/>
      </c>
      <c r="B5" s="18">
        <f>IF(PLANEJADO!B5="","",PLANEJADO!B5)</f>
        <v/>
      </c>
      <c r="C5" s="12">
        <f>IF(SUM(E5:P5)=0,"",SUM(E5:P5))</f>
        <v/>
      </c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 t="n"/>
      <c r="P5" s="11" t="n"/>
      <c r="Q5" s="12">
        <f>IF(C5="","",C5)</f>
        <v/>
      </c>
    </row>
    <row r="6">
      <c r="A6" s="8">
        <f>IF(PLANEJADO!A6="","",PLANEJADO!A6)</f>
        <v/>
      </c>
      <c r="B6" s="18">
        <f>IF(PLANEJADO!B6="","",PLANEJADO!B6)</f>
        <v/>
      </c>
      <c r="C6" s="12">
        <f>IF(SUM(E6:P6)=0,"",SUM(E6:P6))</f>
        <v/>
      </c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2">
        <f>IF(C6="","",C6)</f>
        <v/>
      </c>
    </row>
    <row r="7">
      <c r="A7" s="8">
        <f>IF(PLANEJADO!A7="","",PLANEJADO!A7)</f>
        <v/>
      </c>
      <c r="B7" s="18">
        <f>IF(PLANEJADO!B7="","",PLANEJADO!B7)</f>
        <v/>
      </c>
      <c r="C7" s="12">
        <f>IF(SUM(E7:P7)=0,"",SUM(E7:P7))</f>
        <v/>
      </c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  <c r="P7" s="11" t="n"/>
      <c r="Q7" s="12">
        <f>IF(C7="","",C7)</f>
        <v/>
      </c>
    </row>
    <row r="8">
      <c r="A8" s="8">
        <f>IF(PLANEJADO!A8="","",PLANEJADO!A8)</f>
        <v/>
      </c>
      <c r="B8" s="18">
        <f>IF(PLANEJADO!B8="","",PLANEJADO!B8)</f>
        <v/>
      </c>
      <c r="C8" s="12">
        <f>IF(SUM(E8:P8)=0,"",SUM(E8:P8))</f>
        <v/>
      </c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  <c r="O8" s="11" t="n"/>
      <c r="P8" s="11" t="n"/>
      <c r="Q8" s="12">
        <f>IF(C8="","",C8)</f>
        <v/>
      </c>
    </row>
    <row r="9">
      <c r="A9" s="8">
        <f>IF(PLANEJADO!A9="","",PLANEJADO!A9)</f>
        <v/>
      </c>
      <c r="B9" s="18">
        <f>IF(PLANEJADO!B9="","",PLANEJADO!B9)</f>
        <v/>
      </c>
      <c r="C9" s="12">
        <f>IF(SUM(E9:P9)=0,"",SUM(E9:P9))</f>
        <v/>
      </c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  <c r="O9" s="11" t="n"/>
      <c r="P9" s="11" t="n"/>
      <c r="Q9" s="12">
        <f>IF(C9="","",C9)</f>
        <v/>
      </c>
    </row>
    <row r="10">
      <c r="A10" s="8">
        <f>IF(PLANEJADO!A10="","",PLANEJADO!A10)</f>
        <v/>
      </c>
      <c r="B10" s="18">
        <f>IF(PLANEJADO!B10="","",PLANEJADO!B10)</f>
        <v/>
      </c>
      <c r="C10" s="12">
        <f>IF(SUM(E10:P10)=0,"",SUM(E10:P10))</f>
        <v/>
      </c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  <c r="O10" s="11" t="n"/>
      <c r="P10" s="11" t="n"/>
      <c r="Q10" s="12">
        <f>IF(C10="","",C10)</f>
        <v/>
      </c>
    </row>
    <row r="11">
      <c r="A11" s="8">
        <f>IF(PLANEJADO!A11="","",PLANEJADO!A11)</f>
        <v/>
      </c>
      <c r="B11" s="18">
        <f>IF(PLANEJADO!B11="","",PLANEJADO!B11)</f>
        <v/>
      </c>
      <c r="C11" s="12">
        <f>IF(SUM(E11:P11)=0,"",SUM(E11:P11))</f>
        <v/>
      </c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  <c r="P11" s="11" t="n"/>
      <c r="Q11" s="12">
        <f>IF(C11="","",C11)</f>
        <v/>
      </c>
    </row>
    <row r="12">
      <c r="A12" s="8">
        <f>IF(PLANEJADO!A12="","",PLANEJADO!A12)</f>
        <v/>
      </c>
      <c r="B12" s="18">
        <f>IF(PLANEJADO!B12="","",PLANEJADO!B12)</f>
        <v/>
      </c>
      <c r="C12" s="12">
        <f>IF(SUM(E12:P12)=0,"",SUM(E12:P12))</f>
        <v/>
      </c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 t="n"/>
      <c r="O12" s="11" t="n"/>
      <c r="P12" s="11" t="n"/>
      <c r="Q12" s="12">
        <f>IF(C12="","",C12)</f>
        <v/>
      </c>
    </row>
    <row r="13">
      <c r="A13" s="8">
        <f>IF(PLANEJADO!A13="","",PLANEJADO!A13)</f>
        <v/>
      </c>
      <c r="B13" s="18">
        <f>IF(PLANEJADO!B13="","",PLANEJADO!B13)</f>
        <v/>
      </c>
      <c r="C13" s="12">
        <f>IF(SUM(E13:P13)=0,"",SUM(E13:P13))</f>
        <v/>
      </c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 t="n"/>
      <c r="P13" s="11" t="n"/>
      <c r="Q13" s="12">
        <f>IF(C13="","",C13)</f>
        <v/>
      </c>
    </row>
    <row r="14">
      <c r="A14" s="8">
        <f>IF(PLANEJADO!A14="","",PLANEJADO!A14)</f>
        <v/>
      </c>
      <c r="B14" s="18">
        <f>IF(PLANEJADO!B14="","",PLANEJADO!B14)</f>
        <v/>
      </c>
      <c r="C14" s="12">
        <f>IF(SUM(E14:P14)=0,"",SUM(E14:P14))</f>
        <v/>
      </c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  <c r="O14" s="11" t="n"/>
      <c r="P14" s="11" t="n"/>
      <c r="Q14" s="12">
        <f>IF(C14="","",C14)</f>
        <v/>
      </c>
    </row>
    <row r="15">
      <c r="A15" s="8">
        <f>IF(PLANEJADO!A15="","",PLANEJADO!A15)</f>
        <v/>
      </c>
      <c r="B15" s="18">
        <f>IF(PLANEJADO!B15="","",PLANEJADO!B15)</f>
        <v/>
      </c>
      <c r="C15" s="12">
        <f>IF(SUM(E15:P15)=0,"",SUM(E15:P15))</f>
        <v/>
      </c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  <c r="O15" s="11" t="n"/>
      <c r="P15" s="11" t="n"/>
      <c r="Q15" s="12">
        <f>IF(C15="","",C15)</f>
        <v/>
      </c>
    </row>
    <row r="16">
      <c r="A16" s="8">
        <f>IF(PLANEJADO!A16="","",PLANEJADO!A16)</f>
        <v/>
      </c>
      <c r="B16" s="18">
        <f>IF(PLANEJADO!B16="","",PLANEJADO!B16)</f>
        <v/>
      </c>
      <c r="C16" s="12">
        <f>IF(SUM(E16:P16)=0,"",SUM(E16:P16))</f>
        <v/>
      </c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  <c r="O16" s="11" t="n"/>
      <c r="P16" s="11" t="n"/>
      <c r="Q16" s="12">
        <f>IF(C16="","",C16)</f>
        <v/>
      </c>
    </row>
    <row r="17">
      <c r="A17" s="8">
        <f>IF(PLANEJADO!A17="","",PLANEJADO!A17)</f>
        <v/>
      </c>
      <c r="B17" s="18">
        <f>IF(PLANEJADO!B17="","",PLANEJADO!B17)</f>
        <v/>
      </c>
      <c r="C17" s="12">
        <f>IF(SUM(E17:P17)=0,"",SUM(E17:P17))</f>
        <v/>
      </c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2">
        <f>IF(C17="","",C17)</f>
        <v/>
      </c>
    </row>
    <row r="18">
      <c r="A18" s="8">
        <f>IF(PLANEJADO!A18="","",PLANEJADO!A18)</f>
        <v/>
      </c>
      <c r="B18" s="18">
        <f>IF(PLANEJADO!B18="","",PLANEJADO!B18)</f>
        <v/>
      </c>
      <c r="C18" s="12">
        <f>IF(SUM(E18:P18)=0,"",SUM(E18:P18))</f>
        <v/>
      </c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  <c r="O18" s="11" t="n"/>
      <c r="P18" s="11" t="n"/>
      <c r="Q18" s="12">
        <f>IF(C18="","",C18)</f>
        <v/>
      </c>
    </row>
    <row r="19">
      <c r="A19" s="8">
        <f>IF(PLANEJADO!A19="","",PLANEJADO!A19)</f>
        <v/>
      </c>
      <c r="B19" s="18">
        <f>IF(PLANEJADO!B19="","",PLANEJADO!B19)</f>
        <v/>
      </c>
      <c r="C19" s="12">
        <f>IF(SUM(E19:P19)=0,"",SUM(E19:P19))</f>
        <v/>
      </c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  <c r="P19" s="11" t="n"/>
      <c r="Q19" s="12">
        <f>IF(C19="","",C19)</f>
        <v/>
      </c>
    </row>
    <row r="20">
      <c r="A20" s="8">
        <f>IF(PLANEJADO!A20="","",PLANEJADO!A20)</f>
        <v/>
      </c>
      <c r="B20" s="18">
        <f>IF(PLANEJADO!B20="","",PLANEJADO!B20)</f>
        <v/>
      </c>
      <c r="C20" s="12">
        <f>IF(SUM(E20:P20)=0,"",SUM(E20:P20))</f>
        <v/>
      </c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  <c r="P20" s="11" t="n"/>
      <c r="Q20" s="12">
        <f>IF(C20="","",C20)</f>
        <v/>
      </c>
    </row>
    <row r="21">
      <c r="A21" s="16" t="inlineStr">
        <is>
          <t>AVANÇO FÍSICO REALIZADO NO MÊS</t>
        </is>
      </c>
      <c r="B21" s="19" t="n"/>
      <c r="C21" s="19" t="n"/>
      <c r="E21" s="17">
        <f>IF(PLANEJADO!$B$21=0,"",SUMPRODUCT(E5:E20,$B$5:$B$20)/PLANEJADO!$B$21)</f>
        <v/>
      </c>
      <c r="F21" s="17">
        <f>IF(PLANEJADO!$B$21=0,"",SUMPRODUCT(F5:F20,$B$5:$B$20)/PLANEJADO!$B$21)</f>
        <v/>
      </c>
      <c r="G21" s="17">
        <f>IF(PLANEJADO!$B$21=0,"",SUMPRODUCT(G5:G20,$B$5:$B$20)/PLANEJADO!$B$21)</f>
        <v/>
      </c>
      <c r="H21" s="17">
        <f>IF(PLANEJADO!$B$21=0,"",SUMPRODUCT(H5:H20,$B$5:$B$20)/PLANEJADO!$B$21)</f>
        <v/>
      </c>
      <c r="I21" s="17">
        <f>IF(PLANEJADO!$B$21=0,"",SUMPRODUCT(I5:I20,$B$5:$B$20)/PLANEJADO!$B$21)</f>
        <v/>
      </c>
      <c r="J21" s="17">
        <f>IF(PLANEJADO!$B$21=0,"",SUMPRODUCT(J5:J20,$B$5:$B$20)/PLANEJADO!$B$21)</f>
        <v/>
      </c>
      <c r="K21" s="17">
        <f>IF(PLANEJADO!$B$21=0,"",SUMPRODUCT(K5:K20,$B$5:$B$20)/PLANEJADO!$B$21)</f>
        <v/>
      </c>
      <c r="L21" s="17">
        <f>IF(PLANEJADO!$B$21=0,"",SUMPRODUCT(L5:L20,$B$5:$B$20)/PLANEJADO!$B$21)</f>
        <v/>
      </c>
      <c r="M21" s="17">
        <f>IF(PLANEJADO!$B$21=0,"",SUMPRODUCT(M5:M20,$B$5:$B$20)/PLANEJADO!$B$21)</f>
        <v/>
      </c>
      <c r="N21" s="17">
        <f>IF(PLANEJADO!$B$21=0,"",SUMPRODUCT(N5:N20,$B$5:$B$20)/PLANEJADO!$B$21)</f>
        <v/>
      </c>
      <c r="O21" s="17">
        <f>IF(PLANEJADO!$B$21=0,"",SUMPRODUCT(O5:O20,$B$5:$B$20)/PLANEJADO!$B$21)</f>
        <v/>
      </c>
      <c r="P21" s="17">
        <f>IF(PLANEJADO!$B$21=0,"",SUMPRODUCT(P5:P20,$B$5:$B$20)/PLANEJADO!$B$21)</f>
        <v/>
      </c>
    </row>
    <row r="23">
      <c r="A23" s="5" t="inlineStr">
        <is>
          <t>Etapa não iniciada fica em branco. A coluna EXECUT. mostra o acumulado da etapa; passar de 100% indica erro de medição.</t>
        </is>
      </c>
    </row>
  </sheetData>
  <mergeCells count="3">
    <mergeCell ref="A2:Q2"/>
    <mergeCell ref="A1:Q1"/>
    <mergeCell ref="A23:Q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24" customHeight="1">
      <c r="A1" s="1" t="inlineStr">
        <is>
          <t>RESUMO — desembolso, desvio e curva S</t>
        </is>
      </c>
    </row>
    <row r="2" ht="28" customHeight="1">
      <c r="A2" s="2" t="inlineStr">
        <is>
          <t>A única célula que você preenche aqui é a DATA DE INÍCIO (amarela). O resto vem das outras abas.</t>
        </is>
      </c>
    </row>
    <row r="3">
      <c r="A3" s="20" t="inlineStr">
        <is>
          <t>DATA DE INÍCIO DA OBRA</t>
        </is>
      </c>
      <c r="B3" s="21" t="n"/>
    </row>
    <row r="5">
      <c r="A5" s="22" t="inlineStr">
        <is>
          <t>MÊS</t>
        </is>
      </c>
      <c r="B5" s="22" t="inlineStr">
        <is>
          <t>TOTAL</t>
        </is>
      </c>
      <c r="C5" s="23">
        <f>IF($B$3="","",$B$3)</f>
        <v/>
      </c>
      <c r="D5" s="23">
        <f>IF(C5="","",EDATE(C5,1))</f>
        <v/>
      </c>
      <c r="E5" s="23">
        <f>IF(D5="","",EDATE(D5,1))</f>
        <v/>
      </c>
      <c r="F5" s="23">
        <f>IF(E5="","",EDATE(E5,1))</f>
        <v/>
      </c>
      <c r="G5" s="23">
        <f>IF(F5="","",EDATE(F5,1))</f>
        <v/>
      </c>
      <c r="H5" s="23">
        <f>IF(G5="","",EDATE(G5,1))</f>
        <v/>
      </c>
      <c r="I5" s="23">
        <f>IF(H5="","",EDATE(H5,1))</f>
        <v/>
      </c>
      <c r="J5" s="23">
        <f>IF(I5="","",EDATE(I5,1))</f>
        <v/>
      </c>
      <c r="K5" s="23">
        <f>IF(J5="","",EDATE(J5,1))</f>
        <v/>
      </c>
      <c r="L5" s="23">
        <f>IF(K5="","",EDATE(K5,1))</f>
        <v/>
      </c>
      <c r="M5" s="23">
        <f>IF(L5="","",EDATE(L5,1))</f>
        <v/>
      </c>
      <c r="N5" s="23">
        <f>IF(M5="","",EDATE(M5,1))</f>
        <v/>
      </c>
    </row>
    <row r="6">
      <c r="A6" s="24" t="inlineStr">
        <is>
          <t>DESEMBOLSO PREVISTO</t>
        </is>
      </c>
      <c r="B6" s="14">
        <f>SUM(C6:N6)</f>
        <v/>
      </c>
      <c r="C6" s="18">
        <f>SUMPRODUCT(PLANEJADO!E$5:E$20,PLANEJADO!$B$5:$B$20)</f>
        <v/>
      </c>
      <c r="D6" s="18">
        <f>SUMPRODUCT(PLANEJADO!F$5:F$20,PLANEJADO!$B$5:$B$20)</f>
        <v/>
      </c>
      <c r="E6" s="18">
        <f>SUMPRODUCT(PLANEJADO!G$5:G$20,PLANEJADO!$B$5:$B$20)</f>
        <v/>
      </c>
      <c r="F6" s="18">
        <f>SUMPRODUCT(PLANEJADO!H$5:H$20,PLANEJADO!$B$5:$B$20)</f>
        <v/>
      </c>
      <c r="G6" s="18">
        <f>SUMPRODUCT(PLANEJADO!I$5:I$20,PLANEJADO!$B$5:$B$20)</f>
        <v/>
      </c>
      <c r="H6" s="18">
        <f>SUMPRODUCT(PLANEJADO!J$5:J$20,PLANEJADO!$B$5:$B$20)</f>
        <v/>
      </c>
      <c r="I6" s="18">
        <f>SUMPRODUCT(PLANEJADO!K$5:K$20,PLANEJADO!$B$5:$B$20)</f>
        <v/>
      </c>
      <c r="J6" s="18">
        <f>SUMPRODUCT(PLANEJADO!L$5:L$20,PLANEJADO!$B$5:$B$20)</f>
        <v/>
      </c>
      <c r="K6" s="18">
        <f>SUMPRODUCT(PLANEJADO!M$5:M$20,PLANEJADO!$B$5:$B$20)</f>
        <v/>
      </c>
      <c r="L6" s="18">
        <f>SUMPRODUCT(PLANEJADO!N$5:N$20,PLANEJADO!$B$5:$B$20)</f>
        <v/>
      </c>
      <c r="M6" s="18">
        <f>SUMPRODUCT(PLANEJADO!O$5:O$20,PLANEJADO!$B$5:$B$20)</f>
        <v/>
      </c>
      <c r="N6" s="18">
        <f>SUMPRODUCT(PLANEJADO!P$5:P$20,PLANEJADO!$B$5:$B$20)</f>
        <v/>
      </c>
    </row>
    <row r="7">
      <c r="A7" s="24" t="inlineStr">
        <is>
          <t>PREVISTO ACUMULADO</t>
        </is>
      </c>
      <c r="B7" s="13" t="n"/>
      <c r="C7" s="18">
        <f>C6</f>
        <v/>
      </c>
      <c r="D7" s="18">
        <f>C7+D6</f>
        <v/>
      </c>
      <c r="E7" s="18">
        <f>D7+E6</f>
        <v/>
      </c>
      <c r="F7" s="18">
        <f>E7+F6</f>
        <v/>
      </c>
      <c r="G7" s="18">
        <f>F7+G6</f>
        <v/>
      </c>
      <c r="H7" s="18">
        <f>G7+H6</f>
        <v/>
      </c>
      <c r="I7" s="18">
        <f>H7+I6</f>
        <v/>
      </c>
      <c r="J7" s="18">
        <f>I7+J6</f>
        <v/>
      </c>
      <c r="K7" s="18">
        <f>J7+K6</f>
        <v/>
      </c>
      <c r="L7" s="18">
        <f>K7+L6</f>
        <v/>
      </c>
      <c r="M7" s="18">
        <f>L7+M6</f>
        <v/>
      </c>
      <c r="N7" s="18">
        <f>M7+N6</f>
        <v/>
      </c>
    </row>
    <row r="8">
      <c r="A8" s="24" t="inlineStr">
        <is>
          <t>DESEMBOLSO REALIZADO</t>
        </is>
      </c>
      <c r="B8" s="14">
        <f>SUM(C8:N8)</f>
        <v/>
      </c>
      <c r="C8" s="18">
        <f>SUMPRODUCT(MEDIÇÃO!E$5:E$20,MEDIÇÃO!$B$5:$B$20)</f>
        <v/>
      </c>
      <c r="D8" s="18">
        <f>SUMPRODUCT(MEDIÇÃO!F$5:F$20,MEDIÇÃO!$B$5:$B$20)</f>
        <v/>
      </c>
      <c r="E8" s="18">
        <f>SUMPRODUCT(MEDIÇÃO!G$5:G$20,MEDIÇÃO!$B$5:$B$20)</f>
        <v/>
      </c>
      <c r="F8" s="18">
        <f>SUMPRODUCT(MEDIÇÃO!H$5:H$20,MEDIÇÃO!$B$5:$B$20)</f>
        <v/>
      </c>
      <c r="G8" s="18">
        <f>SUMPRODUCT(MEDIÇÃO!I$5:I$20,MEDIÇÃO!$B$5:$B$20)</f>
        <v/>
      </c>
      <c r="H8" s="18">
        <f>SUMPRODUCT(MEDIÇÃO!J$5:J$20,MEDIÇÃO!$B$5:$B$20)</f>
        <v/>
      </c>
      <c r="I8" s="18">
        <f>SUMPRODUCT(MEDIÇÃO!K$5:K$20,MEDIÇÃO!$B$5:$B$20)</f>
        <v/>
      </c>
      <c r="J8" s="18">
        <f>SUMPRODUCT(MEDIÇÃO!L$5:L$20,MEDIÇÃO!$B$5:$B$20)</f>
        <v/>
      </c>
      <c r="K8" s="18">
        <f>SUMPRODUCT(MEDIÇÃO!M$5:M$20,MEDIÇÃO!$B$5:$B$20)</f>
        <v/>
      </c>
      <c r="L8" s="18">
        <f>SUMPRODUCT(MEDIÇÃO!N$5:N$20,MEDIÇÃO!$B$5:$B$20)</f>
        <v/>
      </c>
      <c r="M8" s="18">
        <f>SUMPRODUCT(MEDIÇÃO!O$5:O$20,MEDIÇÃO!$B$5:$B$20)</f>
        <v/>
      </c>
      <c r="N8" s="18">
        <f>SUMPRODUCT(MEDIÇÃO!P$5:P$20,MEDIÇÃO!$B$5:$B$20)</f>
        <v/>
      </c>
    </row>
    <row r="9">
      <c r="A9" s="24" t="inlineStr">
        <is>
          <t>REALIZADO ACUMULADO</t>
        </is>
      </c>
      <c r="B9" s="13" t="n"/>
      <c r="C9" s="18">
        <f>C8</f>
        <v/>
      </c>
      <c r="D9" s="18">
        <f>C9+D8</f>
        <v/>
      </c>
      <c r="E9" s="18">
        <f>D9+E8</f>
        <v/>
      </c>
      <c r="F9" s="18">
        <f>E9+F8</f>
        <v/>
      </c>
      <c r="G9" s="18">
        <f>F9+G8</f>
        <v/>
      </c>
      <c r="H9" s="18">
        <f>G9+H8</f>
        <v/>
      </c>
      <c r="I9" s="18">
        <f>H9+I8</f>
        <v/>
      </c>
      <c r="J9" s="18">
        <f>I9+J8</f>
        <v/>
      </c>
      <c r="K9" s="18">
        <f>J9+K8</f>
        <v/>
      </c>
      <c r="L9" s="18">
        <f>K9+L8</f>
        <v/>
      </c>
      <c r="M9" s="18">
        <f>L9+M8</f>
        <v/>
      </c>
      <c r="N9" s="18">
        <f>M9+N8</f>
        <v/>
      </c>
    </row>
    <row r="10">
      <c r="A10" s="24" t="inlineStr">
        <is>
          <t>DESVIO (realizado − previsto)</t>
        </is>
      </c>
      <c r="B10" s="13" t="n"/>
      <c r="C10" s="18">
        <f>C9-C7</f>
        <v/>
      </c>
      <c r="D10" s="18">
        <f>D9-D7</f>
        <v/>
      </c>
      <c r="E10" s="18">
        <f>E9-E7</f>
        <v/>
      </c>
      <c r="F10" s="18">
        <f>F9-F7</f>
        <v/>
      </c>
      <c r="G10" s="18">
        <f>G9-G7</f>
        <v/>
      </c>
      <c r="H10" s="18">
        <f>H9-H7</f>
        <v/>
      </c>
      <c r="I10" s="18">
        <f>I9-I7</f>
        <v/>
      </c>
      <c r="J10" s="18">
        <f>J9-J7</f>
        <v/>
      </c>
      <c r="K10" s="18">
        <f>K9-K7</f>
        <v/>
      </c>
      <c r="L10" s="18">
        <f>L9-L7</f>
        <v/>
      </c>
      <c r="M10" s="18">
        <f>M9-M7</f>
        <v/>
      </c>
      <c r="N10" s="18">
        <f>N9-N7</f>
        <v/>
      </c>
    </row>
    <row r="12">
      <c r="A12" s="24" t="inlineStr">
        <is>
          <t>AVANÇO FÍSICO PREVISTO (acum.)</t>
        </is>
      </c>
      <c r="B12" s="13" t="n"/>
      <c r="C12" s="10">
        <f>IF($B$6=0,"",C7/$B$6)</f>
        <v/>
      </c>
      <c r="D12" s="10">
        <f>IF($B$6=0,"",D7/$B$6)</f>
        <v/>
      </c>
      <c r="E12" s="10">
        <f>IF($B$6=0,"",E7/$B$6)</f>
        <v/>
      </c>
      <c r="F12" s="10">
        <f>IF($B$6=0,"",F7/$B$6)</f>
        <v/>
      </c>
      <c r="G12" s="10">
        <f>IF($B$6=0,"",G7/$B$6)</f>
        <v/>
      </c>
      <c r="H12" s="10">
        <f>IF($B$6=0,"",H7/$B$6)</f>
        <v/>
      </c>
      <c r="I12" s="10">
        <f>IF($B$6=0,"",I7/$B$6)</f>
        <v/>
      </c>
      <c r="J12" s="10">
        <f>IF($B$6=0,"",J7/$B$6)</f>
        <v/>
      </c>
      <c r="K12" s="10">
        <f>IF($B$6=0,"",K7/$B$6)</f>
        <v/>
      </c>
      <c r="L12" s="10">
        <f>IF($B$6=0,"",L7/$B$6)</f>
        <v/>
      </c>
      <c r="M12" s="10">
        <f>IF($B$6=0,"",M7/$B$6)</f>
        <v/>
      </c>
      <c r="N12" s="10">
        <f>IF($B$6=0,"",N7/$B$6)</f>
        <v/>
      </c>
    </row>
    <row r="13">
      <c r="A13" s="24" t="inlineStr">
        <is>
          <t>AVANÇO FÍSICO REALIZADO (acum.)</t>
        </is>
      </c>
      <c r="B13" s="13" t="n"/>
      <c r="C13" s="10">
        <f>IF($B$6=0,"",C9/$B$6)</f>
        <v/>
      </c>
      <c r="D13" s="10">
        <f>IF($B$6=0,"",D9/$B$6)</f>
        <v/>
      </c>
      <c r="E13" s="10">
        <f>IF($B$6=0,"",E9/$B$6)</f>
        <v/>
      </c>
      <c r="F13" s="10">
        <f>IF($B$6=0,"",F9/$B$6)</f>
        <v/>
      </c>
      <c r="G13" s="10">
        <f>IF($B$6=0,"",G9/$B$6)</f>
        <v/>
      </c>
      <c r="H13" s="10">
        <f>IF($B$6=0,"",H9/$B$6)</f>
        <v/>
      </c>
      <c r="I13" s="10">
        <f>IF($B$6=0,"",I9/$B$6)</f>
        <v/>
      </c>
      <c r="J13" s="10">
        <f>IF($B$6=0,"",J9/$B$6)</f>
        <v/>
      </c>
      <c r="K13" s="10">
        <f>IF($B$6=0,"",K9/$B$6)</f>
        <v/>
      </c>
      <c r="L13" s="10">
        <f>IF($B$6=0,"",L9/$B$6)</f>
        <v/>
      </c>
      <c r="M13" s="10">
        <f>IF($B$6=0,"",M9/$B$6)</f>
        <v/>
      </c>
      <c r="N13" s="10">
        <f>IF($B$6=0,"",N9/$B$6)</f>
        <v/>
      </c>
    </row>
    <row r="15">
      <c r="A15" s="25" t="inlineStr">
        <is>
          <t>INDICADORES</t>
        </is>
      </c>
    </row>
    <row r="16">
      <c r="A16" s="26" t="inlineStr">
        <is>
          <t>Investimento total (do seu orçamento)</t>
        </is>
      </c>
      <c r="B16" s="27">
        <f>PLANEJADO!B21</f>
        <v/>
      </c>
    </row>
    <row r="17">
      <c r="A17" s="26" t="inlineStr">
        <is>
          <t>Já desembolsado</t>
        </is>
      </c>
      <c r="B17" s="27">
        <f>B8</f>
        <v/>
      </c>
    </row>
    <row r="18">
      <c r="A18" s="26" t="inlineStr">
        <is>
          <t>Falta desembolsar</t>
        </is>
      </c>
      <c r="B18" s="27">
        <f>PLANEJADO!B21-B8</f>
        <v/>
      </c>
    </row>
    <row r="19">
      <c r="A19" s="26" t="inlineStr">
        <is>
          <t>Avanço físico realizado até agora</t>
        </is>
      </c>
      <c r="B19" s="17">
        <f>IF(PLANEJADO!B21=0,"",B8/PLANEJADO!B21)</f>
        <v/>
      </c>
    </row>
    <row r="21">
      <c r="A21" s="5" t="inlineStr">
        <is>
          <t>A linha do realizado só cresce conforme você preenche a aba MEDIÇÃO.</t>
        </is>
      </c>
    </row>
  </sheetData>
  <mergeCells count="2">
    <mergeCell ref="A2:N2"/>
    <mergeCell ref="A1:N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2026-08-02T23:39:52Z</dcterms:created>
  <dcterms:modified xmlns:dcterms="http://purl.org/dc/terms/" xmlns:xsi="http://www.w3.org/2001/XMLSchema-instance" xsi:type="dcterms:W3CDTF">2026-08-02T23:39:52Z</dcterms:modified>
</cp:coreProperties>
</file>