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sumo Comparativo" sheetId="1" state="visible" r:id="rId1"/>
    <sheet xmlns:r="http://schemas.openxmlformats.org/officeDocument/2006/relationships" name="Orçamento" sheetId="2" state="visible" r:id="rId2"/>
    <sheet xmlns:r="http://schemas.openxmlformats.org/officeDocument/2006/relationships" name="Referências SINAP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2">
    <font>
      <name val="Calibri"/>
      <family val="2"/>
      <color theme="1"/>
      <sz val="11"/>
      <scheme val="minor"/>
    </font>
    <font>
      <name val="Calibri"/>
      <b val="1"/>
      <color rgb="008B4A0F"/>
      <sz val="10"/>
    </font>
    <font>
      <name val="Calibri"/>
      <b val="1"/>
      <color rgb="004F46E5"/>
      <sz val="12"/>
    </font>
    <font>
      <name val="Calibri"/>
      <b val="1"/>
      <sz val="10"/>
    </font>
    <font>
      <name val="Calibri"/>
      <sz val="10"/>
    </font>
    <font>
      <name val="Calibri"/>
      <b val="1"/>
      <color rgb="000F172A"/>
      <sz val="15"/>
    </font>
    <font>
      <name val="Calibri"/>
      <sz val="9"/>
    </font>
    <font>
      <name val="Calibri"/>
      <i val="1"/>
      <color rgb="0064748B"/>
      <sz val="8"/>
    </font>
    <font>
      <name val="Calibri"/>
      <b val="1"/>
      <color rgb="000F172A"/>
      <sz val="9"/>
    </font>
    <font>
      <name val="Calibri"/>
      <b val="1"/>
      <color rgb="00FFFFFF"/>
      <sz val="11"/>
    </font>
    <font>
      <name val="Calibri"/>
      <i val="1"/>
      <color rgb="006B7280"/>
      <sz val="9"/>
    </font>
    <font>
      <name val="Calibri"/>
      <i val="1"/>
      <color rgb="006B7280"/>
      <sz val="8"/>
    </font>
    <font>
      <name val="Calibri"/>
      <sz val="7"/>
    </font>
    <font>
      <name val="Calibri"/>
      <color rgb="001D4ED8"/>
      <sz val="9"/>
    </font>
    <font>
      <name val="Calibri"/>
      <b val="1"/>
      <sz val="9"/>
    </font>
    <font>
      <name val="Calibri"/>
      <i val="1"/>
      <color rgb="007B2D8E"/>
      <sz val="8"/>
    </font>
    <font>
      <name val="Calibri"/>
      <b val="1"/>
      <color rgb="000F172A"/>
      <sz val="10"/>
    </font>
    <font>
      <name val="Calibri"/>
      <sz val="8"/>
    </font>
    <font>
      <name val="Calibri"/>
      <b val="1"/>
      <color rgb="00FFFFFF"/>
      <sz val="12"/>
    </font>
    <font>
      <name val="Calibri"/>
      <b val="1"/>
      <color rgb="00FFFFFF"/>
      <sz val="10"/>
    </font>
    <font>
      <name val="Calibri"/>
      <color rgb="0092400E"/>
      <sz val="8"/>
    </font>
    <font>
      <name val="Calibri"/>
      <color rgb="00374151"/>
      <sz val="8"/>
    </font>
  </fonts>
  <fills count="18">
    <fill>
      <patternFill/>
    </fill>
    <fill>
      <patternFill patternType="gray125"/>
    </fill>
    <fill>
      <patternFill patternType="solid">
        <fgColor rgb="00FFF7CC"/>
        <bgColor rgb="00FFF7CC"/>
      </patternFill>
    </fill>
    <fill>
      <patternFill patternType="solid">
        <fgColor rgb="00E2E8F0"/>
      </patternFill>
    </fill>
    <fill>
      <patternFill patternType="solid">
        <fgColor rgb="000F172A"/>
      </patternFill>
    </fill>
    <fill>
      <patternFill patternType="solid">
        <fgColor rgb="00F3F4F6"/>
      </patternFill>
    </fill>
    <fill>
      <patternFill patternType="solid">
        <fgColor rgb="00FFF0A6"/>
      </patternFill>
    </fill>
    <fill>
      <patternFill patternType="solid">
        <fgColor rgb="00FFE1B3"/>
      </patternFill>
    </fill>
    <fill>
      <patternFill patternType="solid">
        <fgColor rgb="00F8FAFC"/>
      </patternFill>
    </fill>
    <fill>
      <patternFill patternType="solid">
        <fgColor rgb="007B2D8E"/>
      </patternFill>
    </fill>
    <fill>
      <patternFill patternType="solid">
        <fgColor rgb="00F3E8FF"/>
      </patternFill>
    </fill>
    <fill>
      <patternFill patternType="solid">
        <fgColor rgb="00E9D5FF"/>
      </patternFill>
    </fill>
    <fill>
      <patternFill patternType="solid">
        <fgColor rgb="00E8ECF4"/>
      </patternFill>
    </fill>
    <fill>
      <patternFill patternType="solid">
        <fgColor rgb="00B45309"/>
      </patternFill>
    </fill>
    <fill>
      <patternFill patternType="solid">
        <fgColor rgb="00FEF3C7"/>
      </patternFill>
    </fill>
    <fill>
      <patternFill patternType="solid">
        <fgColor rgb="006B7280"/>
      </patternFill>
    </fill>
    <fill>
      <patternFill patternType="solid">
        <fgColor rgb="00DBEAFE"/>
      </patternFill>
    </fill>
    <fill>
      <patternFill patternType="solid">
        <fgColor rgb="00FEE2E2"/>
      </patternFill>
    </fill>
  </fills>
  <borders count="2">
    <border>
      <left/>
      <right/>
      <top/>
      <bottom/>
      <diagonal/>
    </border>
    <border>
      <left style="thin">
        <color rgb="00D0D5DD"/>
      </left>
      <right style="thin">
        <color rgb="00D0D5DD"/>
      </right>
      <top style="thin">
        <color rgb="00D0D5DD"/>
      </top>
      <bottom style="thin">
        <color rgb="00D0D5DD"/>
      </bottom>
    </border>
  </borders>
  <cellStyleXfs count="1">
    <xf numFmtId="0" fontId="0" fillId="0" borderId="0"/>
  </cellStyleXfs>
  <cellXfs count="70">
    <xf numFmtId="0" fontId="0" fillId="0" borderId="0" pivotButton="0" quotePrefix="0" xfId="0"/>
    <xf numFmtId="0" fontId="1" fillId="2" borderId="0" applyAlignment="1" pivotButton="0" quotePrefix="0" xfId="0">
      <alignment horizontal="left" vertical="top" wrapText="1"/>
    </xf>
    <xf numFmtId="0" fontId="2" fillId="0" borderId="0" pivotButton="0" quotePrefix="0" xfId="0"/>
    <xf numFmtId="0" fontId="3" fillId="0" borderId="0" applyAlignment="1" pivotButton="0" quotePrefix="0" xfId="0">
      <alignment horizontal="left" vertical="top" wrapText="1"/>
    </xf>
    <xf numFmtId="0" fontId="4" fillId="0" borderId="0" applyAlignment="1" pivotButton="0" quotePrefix="0" xfId="0">
      <alignment horizontal="left" vertical="top" wrapText="1"/>
    </xf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3" borderId="1" applyAlignment="1" pivotButton="0" quotePrefix="0" xfId="0">
      <alignment horizontal="center" vertical="center" wrapText="1"/>
    </xf>
    <xf numFmtId="0" fontId="9" fillId="4" borderId="1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center" vertical="center" wrapText="1"/>
    </xf>
    <xf numFmtId="0" fontId="10" fillId="5" borderId="1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right" vertical="center"/>
    </xf>
    <xf numFmtId="0" fontId="0" fillId="5" borderId="1" applyAlignment="1" pivotButton="0" quotePrefix="0" xfId="0">
      <alignment horizontal="left" vertical="center" wrapText="1"/>
    </xf>
    <xf numFmtId="0" fontId="11" fillId="5" borderId="1" applyAlignment="1" pivotButton="0" quotePrefix="0" xfId="0">
      <alignment horizontal="left" vertical="center" wrapText="1"/>
    </xf>
    <xf numFmtId="0" fontId="12" fillId="5" borderId="1" applyAlignment="1" pivotButton="0" quotePrefix="0" xfId="0">
      <alignment horizontal="center" vertical="center" wrapText="1"/>
    </xf>
    <xf numFmtId="0" fontId="6" fillId="7" borderId="1" applyAlignment="1" pivotButton="0" quotePrefix="0" xfId="0">
      <alignment horizontal="center" vertical="center" wrapText="1"/>
    </xf>
    <xf numFmtId="0" fontId="6" fillId="7" borderId="1" applyAlignment="1" pivotButton="0" quotePrefix="0" xfId="0">
      <alignment horizontal="left" vertical="center" wrapText="1"/>
    </xf>
    <xf numFmtId="0" fontId="13" fillId="7" borderId="1" applyAlignment="1" pivotButton="0" quotePrefix="0" xfId="0">
      <alignment horizontal="right" vertical="center"/>
    </xf>
    <xf numFmtId="4" fontId="13" fillId="6" borderId="1" applyAlignment="1" pivotButton="0" quotePrefix="0" xfId="0">
      <alignment horizontal="right" vertical="center"/>
    </xf>
    <xf numFmtId="4" fontId="6" fillId="0" borderId="1" applyAlignment="1" pivotButton="0" quotePrefix="0" xfId="0">
      <alignment horizontal="right" vertical="center"/>
    </xf>
    <xf numFmtId="0" fontId="6" fillId="0" borderId="1" applyAlignment="1" pivotButton="0" quotePrefix="0" xfId="0">
      <alignment horizontal="left" vertical="center" wrapText="1"/>
    </xf>
    <xf numFmtId="0" fontId="12" fillId="0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center" wrapText="1"/>
    </xf>
    <xf numFmtId="0" fontId="13" fillId="0" borderId="1" applyAlignment="1" pivotButton="0" quotePrefix="0" xfId="0">
      <alignment horizontal="right" vertical="center"/>
    </xf>
    <xf numFmtId="0" fontId="14" fillId="8" borderId="1" applyAlignment="1" pivotButton="0" quotePrefix="0" xfId="0">
      <alignment horizontal="left" vertical="center" wrapText="1"/>
    </xf>
    <xf numFmtId="0" fontId="14" fillId="8" borderId="1" applyAlignment="1" pivotButton="0" quotePrefix="0" xfId="0">
      <alignment horizontal="right" vertical="center"/>
    </xf>
    <xf numFmtId="4" fontId="14" fillId="8" borderId="1" applyAlignment="1" pivotButton="0" quotePrefix="0" xfId="0">
      <alignment horizontal="right" vertical="center"/>
    </xf>
    <xf numFmtId="0" fontId="9" fillId="9" borderId="1" applyAlignment="1" pivotButton="0" quotePrefix="0" xfId="0">
      <alignment horizontal="left" vertical="center" wrapText="1"/>
    </xf>
    <xf numFmtId="0" fontId="15" fillId="0" borderId="0" pivotButton="0" quotePrefix="0" xfId="0"/>
    <xf numFmtId="0" fontId="6" fillId="10" borderId="1" applyAlignment="1" pivotButton="0" quotePrefix="0" xfId="0">
      <alignment horizontal="center" vertical="center" wrapText="1"/>
    </xf>
    <xf numFmtId="0" fontId="6" fillId="10" borderId="1" applyAlignment="1" pivotButton="0" quotePrefix="0" xfId="0">
      <alignment horizontal="left" vertical="center" wrapText="1"/>
    </xf>
    <xf numFmtId="0" fontId="13" fillId="10" borderId="1" applyAlignment="1" pivotButton="0" quotePrefix="0" xfId="0">
      <alignment horizontal="right" vertical="center"/>
    </xf>
    <xf numFmtId="4" fontId="13" fillId="10" borderId="1" applyAlignment="1" pivotButton="0" quotePrefix="0" xfId="0">
      <alignment horizontal="right" vertical="center"/>
    </xf>
    <xf numFmtId="4" fontId="6" fillId="10" borderId="1" applyAlignment="1" pivotButton="0" quotePrefix="0" xfId="0">
      <alignment horizontal="right" vertical="center"/>
    </xf>
    <xf numFmtId="0" fontId="12" fillId="10" borderId="1" applyAlignment="1" pivotButton="0" quotePrefix="0" xfId="0">
      <alignment horizontal="center" vertical="center" wrapText="1"/>
    </xf>
    <xf numFmtId="0" fontId="14" fillId="11" borderId="1" applyAlignment="1" pivotButton="0" quotePrefix="0" xfId="0">
      <alignment horizontal="left" vertical="center" wrapText="1"/>
    </xf>
    <xf numFmtId="0" fontId="14" fillId="11" borderId="1" applyAlignment="1" pivotButton="0" quotePrefix="0" xfId="0">
      <alignment horizontal="right" vertical="center"/>
    </xf>
    <xf numFmtId="4" fontId="14" fillId="11" borderId="1" applyAlignment="1" pivotButton="0" quotePrefix="0" xfId="0">
      <alignment horizontal="right" vertical="center"/>
    </xf>
    <xf numFmtId="0" fontId="6" fillId="0" borderId="1" pivotButton="0" quotePrefix="0" xfId="0"/>
    <xf numFmtId="0" fontId="16" fillId="12" borderId="1" applyAlignment="1" pivotButton="0" quotePrefix="0" xfId="0">
      <alignment horizontal="left" vertical="center" wrapText="1"/>
    </xf>
    <xf numFmtId="0" fontId="16" fillId="12" borderId="1" applyAlignment="1" pivotButton="0" quotePrefix="0" xfId="0">
      <alignment horizontal="right" vertical="center"/>
    </xf>
    <xf numFmtId="4" fontId="16" fillId="12" borderId="1" applyAlignment="1" pivotButton="0" quotePrefix="0" xfId="0">
      <alignment horizontal="right" vertical="center"/>
    </xf>
    <xf numFmtId="0" fontId="14" fillId="0" borderId="1" applyAlignment="1" pivotButton="0" quotePrefix="0" xfId="0">
      <alignment horizontal="left" vertical="center" wrapText="1"/>
    </xf>
    <xf numFmtId="0" fontId="14" fillId="0" borderId="1" pivotButton="0" quotePrefix="0" xfId="0"/>
    <xf numFmtId="10" fontId="14" fillId="6" borderId="1" applyAlignment="1" pivotButton="0" quotePrefix="0" xfId="0">
      <alignment horizontal="right" vertical="center"/>
    </xf>
    <xf numFmtId="4" fontId="14" fillId="0" borderId="1" applyAlignment="1" pivotButton="0" quotePrefix="0" xfId="0">
      <alignment horizontal="right" vertical="center"/>
    </xf>
    <xf numFmtId="0" fontId="17" fillId="0" borderId="1" pivotButton="0" quotePrefix="0" xfId="0"/>
    <xf numFmtId="0" fontId="18" fillId="4" borderId="1" applyAlignment="1" pivotButton="0" quotePrefix="0" xfId="0">
      <alignment horizontal="left" vertical="center" wrapText="1"/>
    </xf>
    <xf numFmtId="0" fontId="18" fillId="4" borderId="1" applyAlignment="1" pivotButton="0" quotePrefix="0" xfId="0">
      <alignment horizontal="right" vertical="center"/>
    </xf>
    <xf numFmtId="4" fontId="18" fillId="4" borderId="1" applyAlignment="1" pivotButton="0" quotePrefix="0" xfId="0">
      <alignment horizontal="right" vertical="center"/>
    </xf>
    <xf numFmtId="0" fontId="19" fillId="13" borderId="1" applyAlignment="1" pivotButton="0" quotePrefix="0" xfId="0">
      <alignment horizontal="left" vertical="center" wrapText="1"/>
    </xf>
    <xf numFmtId="0" fontId="20" fillId="14" borderId="0" pivotButton="0" quotePrefix="0" xfId="0"/>
    <xf numFmtId="0" fontId="19" fillId="15" borderId="1" applyAlignment="1" pivotButton="0" quotePrefix="0" xfId="0">
      <alignment horizontal="left" vertical="center" wrapText="1"/>
    </xf>
    <xf numFmtId="0" fontId="21" fillId="5" borderId="0" pivotButton="0" quotePrefix="0" xfId="0"/>
    <xf numFmtId="0" fontId="14" fillId="0" borderId="0" pivotButton="0" quotePrefix="0" xfId="0"/>
    <xf numFmtId="0" fontId="17" fillId="0" borderId="0" pivotButton="0" quotePrefix="0" xfId="0"/>
    <xf numFmtId="0" fontId="14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17" fillId="16" borderId="1" applyAlignment="1" pivotButton="0" quotePrefix="0" xfId="0">
      <alignment horizontal="center" vertical="center" wrapText="1"/>
    </xf>
    <xf numFmtId="0" fontId="17" fillId="16" borderId="1" applyAlignment="1" pivotButton="0" quotePrefix="0" xfId="0">
      <alignment horizontal="left" vertical="center" wrapText="1"/>
    </xf>
    <xf numFmtId="0" fontId="0" fillId="16" borderId="1" applyAlignment="1" pivotButton="0" quotePrefix="0" xfId="0">
      <alignment horizontal="center" vertical="center" wrapText="1"/>
    </xf>
    <xf numFmtId="0" fontId="14" fillId="16" borderId="1" applyAlignment="1" pivotButton="0" quotePrefix="0" xfId="0">
      <alignment horizontal="center" vertical="center" wrapText="1"/>
    </xf>
    <xf numFmtId="0" fontId="6" fillId="16" borderId="1" applyAlignment="1" pivotButton="0" quotePrefix="0" xfId="0">
      <alignment horizontal="left" vertical="center" wrapText="1"/>
    </xf>
    <xf numFmtId="0" fontId="6" fillId="16" borderId="1" applyAlignment="1" pivotButton="0" quotePrefix="0" xfId="0">
      <alignment horizontal="center" vertical="center" wrapText="1"/>
    </xf>
    <xf numFmtId="0" fontId="6" fillId="17" borderId="1" applyAlignment="1" pivotButton="0" quotePrefix="0" xfId="0">
      <alignment horizontal="center" vertical="center" wrapText="1"/>
    </xf>
    <xf numFmtId="0" fontId="6" fillId="17" borderId="1" applyAlignment="1" pivotButton="0" quotePrefix="0" xfId="0">
      <alignment horizontal="left" vertical="center" wrapText="1"/>
    </xf>
    <xf numFmtId="0" fontId="7" fillId="17" borderId="1" applyAlignment="1" pivotButton="0" quotePrefix="0" xfId="0">
      <alignment horizontal="left" vertical="center" wrapText="1"/>
    </xf>
    <xf numFmtId="0" fontId="0" fillId="17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4F46E5"/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4" customWidth="1" min="1" max="1"/>
    <col width="90" customWidth="1" min="2" max="2"/>
  </cols>
  <sheetData>
    <row r="1" ht="48" customHeight="1">
      <c r="A1" s="1" t="inlineStr">
        <is>
          <t>⚠️ Quantitativo gerado por IA. NÃO é orçamento. Revisão por arquiteto ou engenheiro habilitado é obrigatória antes do uso. Itens em LARANJA são sugestões da IA — confira contra o projeto antes de mandar pros fornecedores.</t>
        </is>
      </c>
    </row>
    <row r="3">
      <c r="A3" s="2" t="inlineStr">
        <is>
          <t>QUANTITATIVO — ESCRITÓRIO / CORPORATIVO</t>
        </is>
      </c>
    </row>
    <row r="5">
      <c r="A5" s="3" t="inlineStr">
        <is>
          <t>Projeto: Reforma de Escritório — Exemplo AI.arq (fictício)</t>
        </is>
      </c>
    </row>
    <row r="6">
      <c r="A6" s="4" t="inlineStr">
        <is>
          <t>Endereço: Projeto de demonstração — dados fictícios</t>
        </is>
      </c>
    </row>
    <row r="7">
      <c r="A7" s="4" t="inlineStr">
        <is>
          <t>Arquitetura: Exemplo AI.arq</t>
        </is>
      </c>
    </row>
    <row r="8">
      <c r="A8" s="4" t="inlineStr">
        <is>
          <t>Fase: Projeto Executivo</t>
        </is>
      </c>
    </row>
    <row r="9">
      <c r="A9" s="4" t="inlineStr">
        <is>
          <t>Área laje bruta: 118.5 m² | Área layout: 118.5 m² | Sem intervenção: 0.0 m²</t>
        </is>
      </c>
    </row>
  </sheetData>
  <mergeCells count="7">
    <mergeCell ref="A7:B7"/>
    <mergeCell ref="A5:B5"/>
    <mergeCell ref="A1:B1"/>
    <mergeCell ref="A9:B9"/>
    <mergeCell ref="A8:B8"/>
    <mergeCell ref="A3:B3"/>
    <mergeCell ref="A6:B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4F46E5"/>
    <outlinePr summaryBelow="1" summaryRight="1"/>
    <pageSetUpPr/>
  </sheetPr>
  <dimension ref="A1:I132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7" customWidth="1" min="1" max="1"/>
    <col width="62" customWidth="1" min="2" max="2"/>
    <col width="5" customWidth="1" min="3" max="3"/>
    <col width="8" customWidth="1" min="4" max="4"/>
    <col width="13" customWidth="1" min="5" max="5"/>
    <col width="13" customWidth="1" min="6" max="6"/>
    <col width="15" customWidth="1" min="7" max="7"/>
    <col width="35" customWidth="1" min="8" max="8"/>
    <col width="12" customWidth="1" min="9" max="9"/>
  </cols>
  <sheetData>
    <row r="1">
      <c r="A1" s="5" t="inlineStr">
        <is>
          <t>PLANILHA DE QUANTITATIVOS PARA CONCORRÊNCIA — AI.arq</t>
        </is>
      </c>
    </row>
    <row r="2">
      <c r="A2" s="6" t="inlineStr">
        <is>
          <t>Reforma de Escritório — Exemplo AI.arq (fictício) | Exemplo AI.arq</t>
        </is>
      </c>
    </row>
    <row r="3">
      <c r="A3" s="7" t="inlineStr">
        <is>
          <t>Cada item traz na coluna OBSERVAÇÕES um selo de status: "✓ MEDIDO do CAD" (confiável) ou "⚠ ESTIMADO — revisar". A cor é só reforço — fundo BRANCO = medido · LARANJA = estimado · CINZA = metadado · ROXO = custo indireto/gestão. Coluna AMARELA = preencher preço. Itens ⚠ ESTIMADO e os roxos exigem revisão antes de fechar o orçamento.</t>
        </is>
      </c>
    </row>
    <row r="5">
      <c r="A5" s="8" t="inlineStr">
        <is>
          <t>ITEM</t>
        </is>
      </c>
      <c r="B5" s="8" t="inlineStr">
        <is>
          <t>DESCRIÇÃO DO SERVIÇO</t>
        </is>
      </c>
      <c r="C5" s="8" t="inlineStr">
        <is>
          <t>UN</t>
        </is>
      </c>
      <c r="D5" s="8" t="inlineStr">
        <is>
          <t>QTDE</t>
        </is>
      </c>
      <c r="E5" s="8" t="inlineStr">
        <is>
          <t>MAT (R$)</t>
        </is>
      </c>
      <c r="F5" s="8" t="inlineStr">
        <is>
          <t>M.O. (R$)</t>
        </is>
      </c>
      <c r="G5" s="8" t="inlineStr">
        <is>
          <t>TOTAL (R$)</t>
        </is>
      </c>
      <c r="H5" s="8" t="inlineStr">
        <is>
          <t>OBSERVAÇÕES</t>
        </is>
      </c>
      <c r="I5" s="8" t="inlineStr">
        <is>
          <t>REF.</t>
        </is>
      </c>
    </row>
    <row r="6">
      <c r="A6" s="9" t="inlineStr">
        <is>
          <t>0. PREMISSAS</t>
        </is>
      </c>
      <c r="B6" s="9" t="n"/>
      <c r="C6" s="9" t="n"/>
      <c r="D6" s="9" t="n"/>
      <c r="E6" s="9" t="n"/>
      <c r="F6" s="9" t="n"/>
      <c r="G6" s="9" t="n"/>
      <c r="H6" s="9" t="n"/>
      <c r="I6" s="9" t="n"/>
    </row>
    <row r="7">
      <c r="A7" s="10" t="inlineStr">
        <is>
          <t>0.1</t>
        </is>
      </c>
      <c r="B7" s="11" t="inlineStr">
        <is>
          <t>Área construída — perímetro externo da laje</t>
        </is>
      </c>
      <c r="C7" s="10" t="inlineStr">
        <is>
          <t>m²</t>
        </is>
      </c>
      <c r="D7" s="12" t="n">
        <v>118.5</v>
      </c>
      <c r="E7" s="13" t="n"/>
      <c r="F7" s="13" t="n"/>
      <c r="G7" s="13" t="n"/>
      <c r="H7" s="14" t="inlineStr">
        <is>
          <t>Metadado do projeto — revisar no arquivo original</t>
        </is>
      </c>
      <c r="I7" s="15" t="inlineStr"/>
    </row>
    <row r="8">
      <c r="A8" s="10" t="inlineStr">
        <is>
          <t>0.3</t>
        </is>
      </c>
      <c r="B8" s="11" t="inlineStr">
        <is>
          <t>Área utilizada para layout / intervenção</t>
        </is>
      </c>
      <c r="C8" s="10" t="inlineStr">
        <is>
          <t>m²</t>
        </is>
      </c>
      <c r="D8" s="12" t="n">
        <v>118.5</v>
      </c>
      <c r="E8" s="13" t="n"/>
      <c r="F8" s="13" t="n"/>
      <c r="G8" s="13" t="n"/>
      <c r="H8" s="14" t="inlineStr">
        <is>
          <t>Metadado do projeto — revisar no arquivo original</t>
        </is>
      </c>
      <c r="I8" s="15" t="inlineStr"/>
    </row>
    <row r="10">
      <c r="A10" s="9" t="inlineStr">
        <is>
          <t>1. SERVIÇOS PRELIMINARES</t>
        </is>
      </c>
      <c r="B10" s="9" t="n"/>
      <c r="C10" s="9" t="n"/>
      <c r="D10" s="9" t="n"/>
      <c r="E10" s="9" t="n"/>
      <c r="F10" s="9" t="n"/>
      <c r="G10" s="9" t="n"/>
      <c r="H10" s="9" t="n"/>
      <c r="I10" s="9" t="n"/>
    </row>
    <row r="11">
      <c r="A11" s="16" t="inlineStr">
        <is>
          <t>1.1</t>
        </is>
      </c>
      <c r="B11" s="17" t="inlineStr">
        <is>
          <t>Administração da obra e mobilização de canteiro</t>
        </is>
      </c>
      <c r="C11" s="16" t="inlineStr">
        <is>
          <t>vb</t>
        </is>
      </c>
      <c r="D11" s="18" t="n">
        <v>1</v>
      </c>
      <c r="E11" s="19" t="n"/>
      <c r="F11" s="19" t="n"/>
      <c r="G11" s="20">
        <f>D11*(E11+F11)</f>
        <v/>
      </c>
      <c r="H11" s="21" t="inlineStr">
        <is>
          <t>⚠ ESTIMADO — revisar. Estimado — revisar</t>
        </is>
      </c>
      <c r="I11" s="22" t="inlineStr">
        <is>
          <t>SINAPI 90776 (conf. alta) · Legenda/estimativa</t>
        </is>
      </c>
    </row>
    <row r="12">
      <c r="A12" s="23" t="inlineStr">
        <is>
          <t>1.2</t>
        </is>
      </c>
      <c r="B12" s="21" t="inlineStr">
        <is>
          <t>Limpeza final da obra</t>
        </is>
      </c>
      <c r="C12" s="23" t="inlineStr">
        <is>
          <t>m²</t>
        </is>
      </c>
      <c r="D12" s="24" t="n">
        <v>118.5</v>
      </c>
      <c r="E12" s="19" t="n"/>
      <c r="F12" s="19" t="n"/>
      <c r="G12" s="20">
        <f>D12*(E12+F12)</f>
        <v/>
      </c>
      <c r="H12" s="21" t="inlineStr">
        <is>
          <t>✓ MEDIDO do CAD. Medido da geometria do CAD</t>
        </is>
      </c>
      <c r="I12" s="22" t="inlineStr">
        <is>
          <t>SINAPI ~99815 (conf. alta) ⚠ unidade difere (item m² × SINAPI UN) · Prancha ARQ-EXEC-01</t>
        </is>
      </c>
    </row>
    <row r="13">
      <c r="A13" s="25" t="inlineStr">
        <is>
          <t>SUBTOTAL 1 — SERVIÇOS PRELIMINARES</t>
        </is>
      </c>
      <c r="B13" s="26" t="n"/>
      <c r="C13" s="26" t="n"/>
      <c r="D13" s="26" t="n"/>
      <c r="E13" s="26" t="n"/>
      <c r="F13" s="26" t="n"/>
      <c r="G13" s="27">
        <f>SUM(G11:G12)</f>
        <v/>
      </c>
      <c r="H13" s="26" t="n"/>
      <c r="I13" s="26" t="n"/>
    </row>
    <row r="14">
      <c r="A14" s="9" t="inlineStr">
        <is>
          <t>2. DEMOLIÇÃO E REMOÇÃO</t>
        </is>
      </c>
      <c r="B14" s="9" t="n"/>
      <c r="C14" s="9" t="n"/>
      <c r="D14" s="9" t="n"/>
      <c r="E14" s="9" t="n"/>
      <c r="F14" s="9" t="n"/>
      <c r="G14" s="9" t="n"/>
      <c r="H14" s="9" t="n"/>
      <c r="I14" s="9" t="n"/>
    </row>
    <row r="15">
      <c r="A15" s="16" t="inlineStr">
        <is>
          <t>2.1</t>
        </is>
      </c>
      <c r="B15" s="17" t="inlineStr">
        <is>
          <t>Demolição de alvenaria de vedação (e=15cm)</t>
        </is>
      </c>
      <c r="C15" s="16" t="inlineStr">
        <is>
          <t>m²</t>
        </is>
      </c>
      <c r="D15" s="18" t="n">
        <v>22.4</v>
      </c>
      <c r="E15" s="19" t="n"/>
      <c r="F15" s="19" t="n"/>
      <c r="G15" s="20">
        <f>D15*(E15+F15)</f>
        <v/>
      </c>
      <c r="H15" s="21" t="inlineStr">
        <is>
          <t>⚠ ESTIMADO — revisar. Estimado — revisar</t>
        </is>
      </c>
      <c r="I15" s="22" t="inlineStr">
        <is>
          <t>SINAPI 97624 (conf. alta) ⚠ unidade difere (item m² × SINAPI M3) · Legenda/estimativa</t>
        </is>
      </c>
    </row>
    <row r="16">
      <c r="A16" s="23" t="inlineStr">
        <is>
          <t>2.2</t>
        </is>
      </c>
      <c r="B16" s="21" t="inlineStr">
        <is>
          <t>Remoção de divisória existente</t>
        </is>
      </c>
      <c r="C16" s="23" t="inlineStr">
        <is>
          <t>m²</t>
        </is>
      </c>
      <c r="D16" s="24" t="n">
        <v>18</v>
      </c>
      <c r="E16" s="19" t="n"/>
      <c r="F16" s="19" t="n"/>
      <c r="G16" s="20">
        <f>D16*(E16+F16)</f>
        <v/>
      </c>
      <c r="H16" s="21" t="inlineStr">
        <is>
          <t>✓ MEDIDO do CAD. Medido da geometria do CAD</t>
        </is>
      </c>
      <c r="I16" s="22" t="inlineStr">
        <is>
          <t>SINAPI ~97635 (conf. alta) · Prancha ARQ-EXEC-01</t>
        </is>
      </c>
    </row>
    <row r="17">
      <c r="A17" s="25" t="inlineStr">
        <is>
          <t>SUBTOTAL 2 — DEMOLIÇÃO E REMOÇÃO</t>
        </is>
      </c>
      <c r="B17" s="26" t="n"/>
      <c r="C17" s="26" t="n"/>
      <c r="D17" s="26" t="n"/>
      <c r="E17" s="26" t="n"/>
      <c r="F17" s="26" t="n"/>
      <c r="G17" s="27">
        <f>SUM(G15:G16)</f>
        <v/>
      </c>
      <c r="H17" s="26" t="n"/>
      <c r="I17" s="26" t="n"/>
    </row>
    <row r="18">
      <c r="A18" s="9" t="inlineStr">
        <is>
          <t>3. FORROS</t>
        </is>
      </c>
      <c r="B18" s="9" t="n"/>
      <c r="C18" s="9" t="n"/>
      <c r="D18" s="9" t="n"/>
      <c r="E18" s="9" t="n"/>
      <c r="F18" s="9" t="n"/>
      <c r="G18" s="9" t="n"/>
      <c r="H18" s="9" t="n"/>
      <c r="I18" s="9" t="n"/>
    </row>
    <row r="19">
      <c r="A19" s="23" t="inlineStr">
        <is>
          <t>3.1</t>
        </is>
      </c>
      <c r="B19" s="21" t="inlineStr">
        <is>
          <t>Forro de gesso acartonado liso</t>
        </is>
      </c>
      <c r="C19" s="23" t="inlineStr">
        <is>
          <t>m²</t>
        </is>
      </c>
      <c r="D19" s="24" t="n">
        <v>101.7</v>
      </c>
      <c r="E19" s="19" t="n"/>
      <c r="F19" s="19" t="n"/>
      <c r="G19" s="20">
        <f>D19*(E19+F19)</f>
        <v/>
      </c>
      <c r="H19" s="21" t="inlineStr">
        <is>
          <t>✓ MEDIDO do CAD. Medido da geometria do CAD</t>
        </is>
      </c>
      <c r="I19" s="22" t="inlineStr">
        <is>
          <t>SINAPI: sem correspondência forte (ver aba técnica) · Prancha ARQ-EXEC-01</t>
        </is>
      </c>
    </row>
    <row r="20">
      <c r="A20" s="16" t="inlineStr">
        <is>
          <t>3.2</t>
        </is>
      </c>
      <c r="B20" s="17" t="inlineStr">
        <is>
          <t>Sanca de gesso perimetral</t>
        </is>
      </c>
      <c r="C20" s="16" t="inlineStr">
        <is>
          <t>m</t>
        </is>
      </c>
      <c r="D20" s="18" t="n">
        <v>46</v>
      </c>
      <c r="E20" s="19" t="n"/>
      <c r="F20" s="19" t="n"/>
      <c r="G20" s="20">
        <f>D20*(E20+F20)</f>
        <v/>
      </c>
      <c r="H20" s="21" t="inlineStr">
        <is>
          <t>⚠ ESTIMADO — revisar. Estimado — revisar</t>
        </is>
      </c>
      <c r="I20" s="22" t="inlineStr">
        <is>
          <t>SINAPI ~99054 (conf. alta) ⚠ unidade difere (item m × SINAPI M2) · Legenda/estimativa</t>
        </is>
      </c>
    </row>
    <row r="21">
      <c r="A21" s="25" t="inlineStr">
        <is>
          <t>SUBTOTAL 3 — FORROS</t>
        </is>
      </c>
      <c r="B21" s="26" t="n"/>
      <c r="C21" s="26" t="n"/>
      <c r="D21" s="26" t="n"/>
      <c r="E21" s="26" t="n"/>
      <c r="F21" s="26" t="n"/>
      <c r="G21" s="27">
        <f>SUM(G19:G20)</f>
        <v/>
      </c>
      <c r="H21" s="26" t="n"/>
      <c r="I21" s="26" t="n"/>
    </row>
    <row r="22">
      <c r="A22" s="9" t="inlineStr">
        <is>
          <t>4. ILUMINAÇÃO</t>
        </is>
      </c>
      <c r="B22" s="9" t="n"/>
      <c r="C22" s="9" t="n"/>
      <c r="D22" s="9" t="n"/>
      <c r="E22" s="9" t="n"/>
      <c r="F22" s="9" t="n"/>
      <c r="G22" s="9" t="n"/>
      <c r="H22" s="9" t="n"/>
      <c r="I22" s="9" t="n"/>
    </row>
    <row r="23">
      <c r="A23" s="23" t="inlineStr">
        <is>
          <t>4.1</t>
        </is>
      </c>
      <c r="B23" s="21" t="inlineStr">
        <is>
          <t>Luminária LED de embutir 60x60</t>
        </is>
      </c>
      <c r="C23" s="23" t="inlineStr">
        <is>
          <t>un</t>
        </is>
      </c>
      <c r="D23" s="24" t="n">
        <v>24</v>
      </c>
      <c r="E23" s="19" t="n"/>
      <c r="F23" s="19" t="n"/>
      <c r="G23" s="20">
        <f>D23*(E23+F23)</f>
        <v/>
      </c>
      <c r="H23" s="21" t="inlineStr">
        <is>
          <t>✓ MEDIDO do CAD. Medido da geometria do CAD</t>
        </is>
      </c>
      <c r="I23" s="22" t="inlineStr">
        <is>
          <t>SINAPI 105542 (conf. alta) · Prancha ARQ-EXEC-01</t>
        </is>
      </c>
    </row>
    <row r="24">
      <c r="A24" s="23" t="inlineStr">
        <is>
          <t>4.2</t>
        </is>
      </c>
      <c r="B24" s="21" t="inlineStr">
        <is>
          <t>Spot LED de embutir redondo</t>
        </is>
      </c>
      <c r="C24" s="23" t="inlineStr">
        <is>
          <t>un</t>
        </is>
      </c>
      <c r="D24" s="24" t="n">
        <v>18</v>
      </c>
      <c r="E24" s="19" t="n"/>
      <c r="F24" s="19" t="n"/>
      <c r="G24" s="20">
        <f>D24*(E24+F24)</f>
        <v/>
      </c>
      <c r="H24" s="21" t="inlineStr">
        <is>
          <t>✓ MEDIDO do CAD. Medido da geometria do CAD</t>
        </is>
      </c>
      <c r="I24" s="22" t="inlineStr">
        <is>
          <t>SINAPI 106773 (conf. média) · Prancha ARQ-EXEC-01</t>
        </is>
      </c>
    </row>
    <row r="25">
      <c r="A25" s="23" t="inlineStr">
        <is>
          <t>4.3</t>
        </is>
      </c>
      <c r="B25" s="21" t="inlineStr">
        <is>
          <t>Pendente decorativo sobre bancada</t>
        </is>
      </c>
      <c r="C25" s="23" t="inlineStr">
        <is>
          <t>un</t>
        </is>
      </c>
      <c r="D25" s="24" t="n">
        <v>3</v>
      </c>
      <c r="E25" s="19" t="n"/>
      <c r="F25" s="19" t="n"/>
      <c r="G25" s="20">
        <f>D25*(E25+F25)</f>
        <v/>
      </c>
      <c r="H25" s="21" t="inlineStr">
        <is>
          <t>✓ MEDIDO do CAD. Medido da geometria do CAD</t>
        </is>
      </c>
      <c r="I25" s="22" t="inlineStr">
        <is>
          <t>SINAPI ~95696 (conf. alta) · Prancha ARQ-EXEC-01</t>
        </is>
      </c>
    </row>
    <row r="26">
      <c r="A26" s="25" t="inlineStr">
        <is>
          <t>SUBTOTAL 4 — ILUMINAÇÃO</t>
        </is>
      </c>
      <c r="B26" s="26" t="n"/>
      <c r="C26" s="26" t="n"/>
      <c r="D26" s="26" t="n"/>
      <c r="E26" s="26" t="n"/>
      <c r="F26" s="26" t="n"/>
      <c r="G26" s="27">
        <f>SUM(G23:G25)</f>
        <v/>
      </c>
      <c r="H26" s="26" t="n"/>
      <c r="I26" s="26" t="n"/>
    </row>
    <row r="27">
      <c r="A27" s="9" t="inlineStr">
        <is>
          <t>5. INSTALAÇÕES ELÉTRICAS E DADOS</t>
        </is>
      </c>
      <c r="B27" s="9" t="n"/>
      <c r="C27" s="9" t="n"/>
      <c r="D27" s="9" t="n"/>
      <c r="E27" s="9" t="n"/>
      <c r="F27" s="9" t="n"/>
      <c r="G27" s="9" t="n"/>
      <c r="H27" s="9" t="n"/>
      <c r="I27" s="9" t="n"/>
    </row>
    <row r="28">
      <c r="A28" s="23" t="inlineStr">
        <is>
          <t>5.1</t>
        </is>
      </c>
      <c r="B28" s="21" t="inlineStr">
        <is>
          <t>Ponto de tomada 2P+T 10A</t>
        </is>
      </c>
      <c r="C28" s="23" t="inlineStr">
        <is>
          <t>un</t>
        </is>
      </c>
      <c r="D28" s="24" t="n">
        <v>32</v>
      </c>
      <c r="E28" s="19" t="n"/>
      <c r="F28" s="19" t="n"/>
      <c r="G28" s="20">
        <f>D28*(E28+F28)</f>
        <v/>
      </c>
      <c r="H28" s="21" t="inlineStr">
        <is>
          <t>✓ MEDIDO do CAD. Medido da geometria do CAD</t>
        </is>
      </c>
      <c r="I28" s="22" t="inlineStr">
        <is>
          <t>SINAPI ~92010 (conf. alta) · Prancha ARQ-EXEC-01</t>
        </is>
      </c>
    </row>
    <row r="29">
      <c r="A29" s="23" t="inlineStr">
        <is>
          <t>5.2</t>
        </is>
      </c>
      <c r="B29" s="21" t="inlineStr">
        <is>
          <t>Ponto de interruptor</t>
        </is>
      </c>
      <c r="C29" s="23" t="inlineStr">
        <is>
          <t>un</t>
        </is>
      </c>
      <c r="D29" s="24" t="n">
        <v>14</v>
      </c>
      <c r="E29" s="19" t="n"/>
      <c r="F29" s="19" t="n"/>
      <c r="G29" s="20">
        <f>D29*(E29+F29)</f>
        <v/>
      </c>
      <c r="H29" s="21" t="inlineStr">
        <is>
          <t>✓ MEDIDO do CAD. Medido da geometria do CAD</t>
        </is>
      </c>
      <c r="I29" s="22" t="inlineStr">
        <is>
          <t>SINAPI 91955 (conf. média) · Prancha ARQ-EXEC-01</t>
        </is>
      </c>
    </row>
    <row r="30">
      <c r="A30" s="23" t="inlineStr">
        <is>
          <t>5.3</t>
        </is>
      </c>
      <c r="B30" s="21" t="inlineStr">
        <is>
          <t>Ponto de rede/dados RJ45 cat6</t>
        </is>
      </c>
      <c r="C30" s="23" t="inlineStr">
        <is>
          <t>un</t>
        </is>
      </c>
      <c r="D30" s="24" t="n">
        <v>20</v>
      </c>
      <c r="E30" s="19" t="n"/>
      <c r="F30" s="19" t="n"/>
      <c r="G30" s="20">
        <f>D30*(E30+F30)</f>
        <v/>
      </c>
      <c r="H30" s="21" t="inlineStr">
        <is>
          <t>✓ MEDIDO do CAD. Medido da geometria do CAD</t>
        </is>
      </c>
      <c r="I30" s="22" t="inlineStr">
        <is>
          <t>Prancha ARQ-EXEC-01</t>
        </is>
      </c>
    </row>
    <row r="31">
      <c r="A31" s="25" t="inlineStr">
        <is>
          <t>SUBTOTAL 5 — INSTALAÇÕES ELÉTRICAS E DADOS</t>
        </is>
      </c>
      <c r="B31" s="26" t="n"/>
      <c r="C31" s="26" t="n"/>
      <c r="D31" s="26" t="n"/>
      <c r="E31" s="26" t="n"/>
      <c r="F31" s="26" t="n"/>
      <c r="G31" s="27">
        <f>SUM(G28:G30)</f>
        <v/>
      </c>
      <c r="H31" s="26" t="n"/>
      <c r="I31" s="26" t="n"/>
    </row>
    <row r="32">
      <c r="A32" s="9" t="inlineStr">
        <is>
          <t>6. INSTALAÇÕES HIDRÁULICAS</t>
        </is>
      </c>
      <c r="B32" s="9" t="n"/>
      <c r="C32" s="9" t="n"/>
      <c r="D32" s="9" t="n"/>
      <c r="E32" s="9" t="n"/>
      <c r="F32" s="9" t="n"/>
      <c r="G32" s="9" t="n"/>
      <c r="H32" s="9" t="n"/>
      <c r="I32" s="9" t="n"/>
    </row>
    <row r="33">
      <c r="A33" s="16" t="inlineStr">
        <is>
          <t>6.1</t>
        </is>
      </c>
      <c r="B33" s="17" t="inlineStr">
        <is>
          <t>Bacia sanitária com caixa acoplada</t>
        </is>
      </c>
      <c r="C33" s="16" t="inlineStr">
        <is>
          <t>un</t>
        </is>
      </c>
      <c r="D33" s="18" t="n">
        <v>3</v>
      </c>
      <c r="E33" s="19" t="n"/>
      <c r="F33" s="19" t="n"/>
      <c r="G33" s="20">
        <f>D33*(E33+F33)</f>
        <v/>
      </c>
      <c r="H33" s="21" t="inlineStr">
        <is>
          <t>⚠ ESTIMADO — revisar. Estimado — revisar</t>
        </is>
      </c>
      <c r="I33" s="22" t="inlineStr">
        <is>
          <t>SINAPI 86888 (conf. alta) · Legenda/estimativa</t>
        </is>
      </c>
    </row>
    <row r="34">
      <c r="A34" s="16" t="inlineStr">
        <is>
          <t>6.2</t>
        </is>
      </c>
      <c r="B34" s="17" t="inlineStr">
        <is>
          <t>Cuba de apoio + torneira (copa)</t>
        </is>
      </c>
      <c r="C34" s="16" t="inlineStr">
        <is>
          <t>un</t>
        </is>
      </c>
      <c r="D34" s="18" t="n">
        <v>1</v>
      </c>
      <c r="E34" s="19" t="n"/>
      <c r="F34" s="19" t="n"/>
      <c r="G34" s="20">
        <f>D34*(E34+F34)</f>
        <v/>
      </c>
      <c r="H34" s="21" t="inlineStr">
        <is>
          <t>⚠ ESTIMADO — revisar. Estimado — revisar</t>
        </is>
      </c>
      <c r="I34" s="22" t="inlineStr">
        <is>
          <t>SINAPI ~106773 (conf. alta) · Legenda/estimativa</t>
        </is>
      </c>
    </row>
    <row r="35">
      <c r="A35" s="25" t="inlineStr">
        <is>
          <t>SUBTOTAL 6 — INSTALAÇÕES HIDRÁULICAS</t>
        </is>
      </c>
      <c r="B35" s="26" t="n"/>
      <c r="C35" s="26" t="n"/>
      <c r="D35" s="26" t="n"/>
      <c r="E35" s="26" t="n"/>
      <c r="F35" s="26" t="n"/>
      <c r="G35" s="27">
        <f>SUM(G33:G34)</f>
        <v/>
      </c>
      <c r="H35" s="26" t="n"/>
      <c r="I35" s="26" t="n"/>
    </row>
    <row r="36">
      <c r="A36" s="9" t="inlineStr">
        <is>
          <t>7. AR-CONDICIONADO</t>
        </is>
      </c>
      <c r="B36" s="9" t="n"/>
      <c r="C36" s="9" t="n"/>
      <c r="D36" s="9" t="n"/>
      <c r="E36" s="9" t="n"/>
      <c r="F36" s="9" t="n"/>
      <c r="G36" s="9" t="n"/>
      <c r="H36" s="9" t="n"/>
      <c r="I36" s="9" t="n"/>
    </row>
    <row r="37">
      <c r="A37" s="23" t="inlineStr">
        <is>
          <t>7.1</t>
        </is>
      </c>
      <c r="B37" s="21" t="inlineStr">
        <is>
          <t>Ar-condicionado split cassete 36.000 BTU</t>
        </is>
      </c>
      <c r="C37" s="23" t="inlineStr">
        <is>
          <t>un</t>
        </is>
      </c>
      <c r="D37" s="24" t="n">
        <v>2</v>
      </c>
      <c r="E37" s="19" t="n"/>
      <c r="F37" s="19" t="n"/>
      <c r="G37" s="20">
        <f>D37*(E37+F37)</f>
        <v/>
      </c>
      <c r="H37" s="21" t="inlineStr">
        <is>
          <t>✓ MEDIDO do CAD. Medido da geometria do CAD</t>
        </is>
      </c>
      <c r="I37" s="22" t="inlineStr">
        <is>
          <t>SINAPI 103272 (conf. alta) · Prancha ARQ-EXEC-01</t>
        </is>
      </c>
    </row>
    <row r="38">
      <c r="A38" s="25" t="inlineStr">
        <is>
          <t>SUBTOTAL 7 — AR-CONDICIONADO</t>
        </is>
      </c>
      <c r="B38" s="26" t="n"/>
      <c r="C38" s="26" t="n"/>
      <c r="D38" s="26" t="n"/>
      <c r="E38" s="26" t="n"/>
      <c r="F38" s="26" t="n"/>
      <c r="G38" s="27">
        <f>SUM(G37:G37)</f>
        <v/>
      </c>
      <c r="H38" s="26" t="n"/>
      <c r="I38" s="26" t="n"/>
    </row>
    <row r="39">
      <c r="A39" s="9" t="inlineStr">
        <is>
          <t>8. ALVENARIA E VEDAÇÕES</t>
        </is>
      </c>
      <c r="B39" s="9" t="n"/>
      <c r="C39" s="9" t="n"/>
      <c r="D39" s="9" t="n"/>
      <c r="E39" s="9" t="n"/>
      <c r="F39" s="9" t="n"/>
      <c r="G39" s="9" t="n"/>
      <c r="H39" s="9" t="n"/>
      <c r="I39" s="9" t="n"/>
    </row>
    <row r="40">
      <c r="A40" s="23" t="inlineStr">
        <is>
          <t>8.1</t>
        </is>
      </c>
      <c r="B40" s="21" t="inlineStr">
        <is>
          <t>Alvenaria de bloco cerâmico e=14cm</t>
        </is>
      </c>
      <c r="C40" s="23" t="inlineStr">
        <is>
          <t>m²</t>
        </is>
      </c>
      <c r="D40" s="24" t="n">
        <v>41.2</v>
      </c>
      <c r="E40" s="19" t="n"/>
      <c r="F40" s="19" t="n"/>
      <c r="G40" s="20">
        <f>D40*(E40+F40)</f>
        <v/>
      </c>
      <c r="H40" s="21" t="inlineStr">
        <is>
          <t>✓ MEDIDO do CAD. Medido da geometria do CAD</t>
        </is>
      </c>
      <c r="I40" s="22" t="inlineStr">
        <is>
          <t>SINAPI 89306 (conf. alta) · Prancha ARQ-EXEC-01</t>
        </is>
      </c>
    </row>
    <row r="41">
      <c r="A41" s="23" t="inlineStr">
        <is>
          <t>8.2</t>
        </is>
      </c>
      <c r="B41" s="21" t="inlineStr">
        <is>
          <t>Divisória em drywall (2 faces, com lã)</t>
        </is>
      </c>
      <c r="C41" s="23" t="inlineStr">
        <is>
          <t>m²</t>
        </is>
      </c>
      <c r="D41" s="24" t="n">
        <v>33.8</v>
      </c>
      <c r="E41" s="19" t="n"/>
      <c r="F41" s="19" t="n"/>
      <c r="G41" s="20">
        <f>D41*(E41+F41)</f>
        <v/>
      </c>
      <c r="H41" s="21" t="inlineStr">
        <is>
          <t>✓ MEDIDO do CAD. Medido da geometria do CAD</t>
        </is>
      </c>
      <c r="I41" s="22" t="inlineStr">
        <is>
          <t>SINAPI ~102238 (conf. alta) · Prancha ARQ-EXEC-01</t>
        </is>
      </c>
    </row>
    <row r="42">
      <c r="A42" s="25" t="inlineStr">
        <is>
          <t>SUBTOTAL 8 — ALVENARIA E VEDAÇÕES</t>
        </is>
      </c>
      <c r="B42" s="26" t="n"/>
      <c r="C42" s="26" t="n"/>
      <c r="D42" s="26" t="n"/>
      <c r="E42" s="26" t="n"/>
      <c r="F42" s="26" t="n"/>
      <c r="G42" s="27">
        <f>SUM(G40:G41)</f>
        <v/>
      </c>
      <c r="H42" s="26" t="n"/>
      <c r="I42" s="26" t="n"/>
    </row>
    <row r="43">
      <c r="A43" s="9" t="inlineStr">
        <is>
          <t>9. PISOS</t>
        </is>
      </c>
      <c r="B43" s="9" t="n"/>
      <c r="C43" s="9" t="n"/>
      <c r="D43" s="9" t="n"/>
      <c r="E43" s="9" t="n"/>
      <c r="F43" s="9" t="n"/>
      <c r="G43" s="9" t="n"/>
      <c r="H43" s="9" t="n"/>
      <c r="I43" s="9" t="n"/>
    </row>
    <row r="44">
      <c r="A44" s="23" t="inlineStr">
        <is>
          <t>9.1</t>
        </is>
      </c>
      <c r="B44" s="21" t="inlineStr">
        <is>
          <t>Contrapiso desempenado e=4cm</t>
        </is>
      </c>
      <c r="C44" s="23" t="inlineStr">
        <is>
          <t>m²</t>
        </is>
      </c>
      <c r="D44" s="24" t="n">
        <v>118.5</v>
      </c>
      <c r="E44" s="19" t="n"/>
      <c r="F44" s="19" t="n"/>
      <c r="G44" s="20">
        <f>D44*(E44+F44)</f>
        <v/>
      </c>
      <c r="H44" s="21" t="inlineStr">
        <is>
          <t>✓ MEDIDO do CAD. Medido da geometria do CAD</t>
        </is>
      </c>
      <c r="I44" s="22" t="inlineStr">
        <is>
          <t>SINAPI ~88478 (conf. alta) · Prancha ARQ-EXEC-01</t>
        </is>
      </c>
    </row>
    <row r="45">
      <c r="A45" s="23" t="inlineStr">
        <is>
          <t>9.2</t>
        </is>
      </c>
      <c r="B45" s="21" t="inlineStr">
        <is>
          <t>Piso porcelanato retificado 60x60</t>
        </is>
      </c>
      <c r="C45" s="23" t="inlineStr">
        <is>
          <t>m²</t>
        </is>
      </c>
      <c r="D45" s="24" t="n">
        <v>96.3</v>
      </c>
      <c r="E45" s="19" t="n"/>
      <c r="F45" s="19" t="n"/>
      <c r="G45" s="20">
        <f>D45*(E45+F45)</f>
        <v/>
      </c>
      <c r="H45" s="21" t="inlineStr">
        <is>
          <t>✓ MEDIDO do CAD. Medido da geometria do CAD</t>
        </is>
      </c>
      <c r="I45" s="22" t="inlineStr">
        <is>
          <t>SINAPI ~98671 (conf. alta) · Prancha ARQ-EXEC-01</t>
        </is>
      </c>
    </row>
    <row r="46">
      <c r="A46" s="23" t="inlineStr">
        <is>
          <t>9.3</t>
        </is>
      </c>
      <c r="B46" s="21" t="inlineStr">
        <is>
          <t>Rodapé em porcelanato h=7cm</t>
        </is>
      </c>
      <c r="C46" s="23" t="inlineStr">
        <is>
          <t>m</t>
        </is>
      </c>
      <c r="D46" s="24" t="n">
        <v>84.59999999999999</v>
      </c>
      <c r="E46" s="19" t="n"/>
      <c r="F46" s="19" t="n"/>
      <c r="G46" s="20">
        <f>D46*(E46+F46)</f>
        <v/>
      </c>
      <c r="H46" s="21" t="inlineStr">
        <is>
          <t>✓ MEDIDO do CAD. Medido da geometria do CAD</t>
        </is>
      </c>
      <c r="I46" s="22" t="inlineStr">
        <is>
          <t>SINAPI ~88650 (conf. alta) · Prancha ARQ-EXEC-01</t>
        </is>
      </c>
    </row>
    <row r="47">
      <c r="A47" s="23" t="inlineStr">
        <is>
          <t>9.4</t>
        </is>
      </c>
      <c r="B47" s="21" t="inlineStr">
        <is>
          <t>Piso vinílico em manta (sala de reunião)</t>
        </is>
      </c>
      <c r="C47" s="23" t="inlineStr">
        <is>
          <t>m²</t>
        </is>
      </c>
      <c r="D47" s="24" t="n">
        <v>22.2</v>
      </c>
      <c r="E47" s="19" t="n"/>
      <c r="F47" s="19" t="n"/>
      <c r="G47" s="20">
        <f>D47*(E47+F47)</f>
        <v/>
      </c>
      <c r="H47" s="21" t="inlineStr">
        <is>
          <t>✓ MEDIDO do CAD. Medido da geometria do CAD</t>
        </is>
      </c>
      <c r="I47" s="22" t="inlineStr">
        <is>
          <t>SINAPI ~106790 (conf. alta) · Prancha ARQ-EXEC-01</t>
        </is>
      </c>
    </row>
    <row r="48">
      <c r="A48" s="25" t="inlineStr">
        <is>
          <t>SUBTOTAL 9 — PISOS</t>
        </is>
      </c>
      <c r="B48" s="26" t="n"/>
      <c r="C48" s="26" t="n"/>
      <c r="D48" s="26" t="n"/>
      <c r="E48" s="26" t="n"/>
      <c r="F48" s="26" t="n"/>
      <c r="G48" s="27">
        <f>SUM(G44:G47)</f>
        <v/>
      </c>
      <c r="H48" s="26" t="n"/>
      <c r="I48" s="26" t="n"/>
    </row>
    <row r="49">
      <c r="A49" s="9" t="inlineStr">
        <is>
          <t>10. PINTURA</t>
        </is>
      </c>
      <c r="B49" s="9" t="n"/>
      <c r="C49" s="9" t="n"/>
      <c r="D49" s="9" t="n"/>
      <c r="E49" s="9" t="n"/>
      <c r="F49" s="9" t="n"/>
      <c r="G49" s="9" t="n"/>
      <c r="H49" s="9" t="n"/>
      <c r="I49" s="9" t="n"/>
    </row>
    <row r="50">
      <c r="A50" s="16" t="inlineStr">
        <is>
          <t>10.1</t>
        </is>
      </c>
      <c r="B50" s="17" t="inlineStr">
        <is>
          <t>Pintura látex acrílica em parede (2 demãos)</t>
        </is>
      </c>
      <c r="C50" s="16" t="inlineStr">
        <is>
          <t>m²</t>
        </is>
      </c>
      <c r="D50" s="18" t="n">
        <v>214</v>
      </c>
      <c r="E50" s="19" t="n"/>
      <c r="F50" s="19" t="n"/>
      <c r="G50" s="20">
        <f>D50*(E50+F50)</f>
        <v/>
      </c>
      <c r="H50" s="21" t="inlineStr">
        <is>
          <t>⚠ ESTIMADO — revisar. Estimado — revisar</t>
        </is>
      </c>
      <c r="I50" s="22" t="inlineStr">
        <is>
          <t>SINAPI 95626 (conf. média) · Legenda/estimativa</t>
        </is>
      </c>
    </row>
    <row r="51">
      <c r="A51" s="16" t="inlineStr">
        <is>
          <t>10.2</t>
        </is>
      </c>
      <c r="B51" s="17" t="inlineStr">
        <is>
          <t>Pintura em forro de gesso</t>
        </is>
      </c>
      <c r="C51" s="16" t="inlineStr">
        <is>
          <t>m²</t>
        </is>
      </c>
      <c r="D51" s="18" t="n">
        <v>101.7</v>
      </c>
      <c r="E51" s="19" t="n"/>
      <c r="F51" s="19" t="n"/>
      <c r="G51" s="20">
        <f>D51*(E51+F51)</f>
        <v/>
      </c>
      <c r="H51" s="21" t="inlineStr">
        <is>
          <t>⚠ ESTIMADO — revisar. Estimado — revisar</t>
        </is>
      </c>
      <c r="I51" s="22" t="inlineStr">
        <is>
          <t>SINAPI ~102232 (conf. alta) · Legenda/estimativa</t>
        </is>
      </c>
    </row>
    <row r="52">
      <c r="A52" s="25" t="inlineStr">
        <is>
          <t>SUBTOTAL 10 — PINTURA</t>
        </is>
      </c>
      <c r="B52" s="26" t="n"/>
      <c r="C52" s="26" t="n"/>
      <c r="D52" s="26" t="n"/>
      <c r="E52" s="26" t="n"/>
      <c r="F52" s="26" t="n"/>
      <c r="G52" s="27">
        <f>SUM(G50:G51)</f>
        <v/>
      </c>
      <c r="H52" s="26" t="n"/>
      <c r="I52" s="26" t="n"/>
    </row>
    <row r="53">
      <c r="A53" s="9" t="inlineStr">
        <is>
          <t>11. ESQUADRIAS</t>
        </is>
      </c>
      <c r="B53" s="9" t="n"/>
      <c r="C53" s="9" t="n"/>
      <c r="D53" s="9" t="n"/>
      <c r="E53" s="9" t="n"/>
      <c r="F53" s="9" t="n"/>
      <c r="G53" s="9" t="n"/>
      <c r="H53" s="9" t="n"/>
      <c r="I53" s="9" t="n"/>
    </row>
    <row r="54">
      <c r="A54" s="23" t="inlineStr">
        <is>
          <t>11.1</t>
        </is>
      </c>
      <c r="B54" s="21" t="inlineStr">
        <is>
          <t>Porta de madeira 80x210 com batente e ferragens</t>
        </is>
      </c>
      <c r="C54" s="23" t="inlineStr">
        <is>
          <t>un</t>
        </is>
      </c>
      <c r="D54" s="24" t="n">
        <v>6</v>
      </c>
      <c r="E54" s="19" t="n"/>
      <c r="F54" s="19" t="n"/>
      <c r="G54" s="20">
        <f>D54*(E54+F54)</f>
        <v/>
      </c>
      <c r="H54" s="21" t="inlineStr">
        <is>
          <t>✓ MEDIDO do CAD. Medido da geometria do CAD</t>
        </is>
      </c>
      <c r="I54" s="22" t="inlineStr">
        <is>
          <t>SINAPI ~105472 (conf. alta) ⚠ unidade difere (item un × SINAPI T) · Prancha ARQ-EXEC-01</t>
        </is>
      </c>
    </row>
    <row r="55">
      <c r="A55" s="23" t="inlineStr">
        <is>
          <t>11.2</t>
        </is>
      </c>
      <c r="B55" s="21" t="inlineStr">
        <is>
          <t>Porta de vidro temperado 90x210</t>
        </is>
      </c>
      <c r="C55" s="23" t="inlineStr">
        <is>
          <t>un</t>
        </is>
      </c>
      <c r="D55" s="24" t="n">
        <v>2</v>
      </c>
      <c r="E55" s="19" t="n"/>
      <c r="F55" s="19" t="n"/>
      <c r="G55" s="20">
        <f>D55*(E55+F55)</f>
        <v/>
      </c>
      <c r="H55" s="21" t="inlineStr">
        <is>
          <t>✓ MEDIDO do CAD. Medido da geometria do CAD</t>
        </is>
      </c>
      <c r="I55" s="22" t="inlineStr">
        <is>
          <t>SINAPI 102182 (conf. alta) · Prancha ARQ-EXEC-01</t>
        </is>
      </c>
    </row>
    <row r="56">
      <c r="A56" s="25" t="inlineStr">
        <is>
          <t>SUBTOTAL 11 — ESQUADRIAS</t>
        </is>
      </c>
      <c r="B56" s="26" t="n"/>
      <c r="C56" s="26" t="n"/>
      <c r="D56" s="26" t="n"/>
      <c r="E56" s="26" t="n"/>
      <c r="F56" s="26" t="n"/>
      <c r="G56" s="27">
        <f>SUM(G54:G55)</f>
        <v/>
      </c>
      <c r="H56" s="26" t="n"/>
      <c r="I56" s="26" t="n"/>
    </row>
    <row r="58">
      <c r="A58" s="28" t="inlineStr">
        <is>
          <t>SUGESTÕES POR TIPO DE PROJETO (itens que NÃO aparecem nas pranchas)</t>
        </is>
      </c>
      <c r="B58" s="28" t="n"/>
      <c r="C58" s="28" t="n"/>
      <c r="D58" s="28" t="n"/>
      <c r="E58" s="28" t="n"/>
      <c r="F58" s="28" t="n"/>
      <c r="G58" s="28" t="n"/>
      <c r="H58" s="28" t="n"/>
      <c r="I58" s="28" t="n"/>
    </row>
    <row r="59">
      <c r="A59" s="29" t="inlineStr">
        <is>
          <t>Itens que não constam nas pranchas — são custos de gestão e execução típicos de obras.</t>
        </is>
      </c>
    </row>
    <row r="60">
      <c r="A60" s="30" t="inlineStr">
        <is>
          <t>S.1</t>
        </is>
      </c>
      <c r="B60" s="31" t="inlineStr">
        <is>
          <t>Equipe técnica — Gerente de contrato / PMO</t>
        </is>
      </c>
      <c r="C60" s="30" t="inlineStr">
        <is>
          <t>mês</t>
        </is>
      </c>
      <c r="D60" s="32" t="n"/>
      <c r="E60" s="33" t="n"/>
      <c r="F60" s="33" t="n"/>
      <c r="G60" s="34">
        <f>D60*(E60+F60)</f>
        <v/>
      </c>
      <c r="H60" s="31" t="inlineStr">
        <is>
          <t>Preencher conforme prazo da obra</t>
        </is>
      </c>
      <c r="I60" s="35" t="inlineStr">
        <is>
          <t>Experiência</t>
        </is>
      </c>
    </row>
    <row r="61">
      <c r="A61" s="30" t="inlineStr">
        <is>
          <t>S.2</t>
        </is>
      </c>
      <c r="B61" s="31" t="inlineStr">
        <is>
          <t>Equipe técnica — Engenheiro de campo residente</t>
        </is>
      </c>
      <c r="C61" s="30" t="inlineStr">
        <is>
          <t>mês</t>
        </is>
      </c>
      <c r="D61" s="32" t="n"/>
      <c r="E61" s="33" t="n"/>
      <c r="F61" s="33" t="n"/>
      <c r="G61" s="34">
        <f>D61*(E61+F61)</f>
        <v/>
      </c>
      <c r="H61" s="31" t="inlineStr">
        <is>
          <t>Preencher conforme prazo da obra</t>
        </is>
      </c>
      <c r="I61" s="35" t="inlineStr">
        <is>
          <t>Experiência</t>
        </is>
      </c>
    </row>
    <row r="62">
      <c r="A62" s="30" t="inlineStr">
        <is>
          <t>S.3</t>
        </is>
      </c>
      <c r="B62" s="31" t="inlineStr">
        <is>
          <t>Equipe técnica — Engenheiro de instalações</t>
        </is>
      </c>
      <c r="C62" s="30" t="inlineStr">
        <is>
          <t>mês</t>
        </is>
      </c>
      <c r="D62" s="32" t="n"/>
      <c r="E62" s="33" t="n"/>
      <c r="F62" s="33" t="n"/>
      <c r="G62" s="34">
        <f>D62*(E62+F62)</f>
        <v/>
      </c>
      <c r="H62" s="31" t="inlineStr">
        <is>
          <t>Se houver instalações complexas</t>
        </is>
      </c>
      <c r="I62" s="35" t="inlineStr">
        <is>
          <t>Experiência</t>
        </is>
      </c>
    </row>
    <row r="63">
      <c r="A63" s="30" t="inlineStr">
        <is>
          <t>S.4</t>
        </is>
      </c>
      <c r="B63" s="31" t="inlineStr">
        <is>
          <t>Equipe técnica — Mestre de obras residente</t>
        </is>
      </c>
      <c r="C63" s="30" t="inlineStr">
        <is>
          <t>mês</t>
        </is>
      </c>
      <c r="D63" s="32" t="n"/>
      <c r="E63" s="33" t="n"/>
      <c r="F63" s="33" t="n"/>
      <c r="G63" s="34">
        <f>D63*(E63+F63)</f>
        <v/>
      </c>
      <c r="H63" s="31" t="inlineStr">
        <is>
          <t>Preencher conforme prazo da obra</t>
        </is>
      </c>
      <c r="I63" s="35" t="inlineStr">
        <is>
          <t>Experiência</t>
        </is>
      </c>
    </row>
    <row r="64">
      <c r="A64" s="30" t="inlineStr">
        <is>
          <t>S.5</t>
        </is>
      </c>
      <c r="B64" s="31" t="inlineStr">
        <is>
          <t>Equipe técnica — Técnico de Segurança do Trabalho</t>
        </is>
      </c>
      <c r="C64" s="30" t="inlineStr">
        <is>
          <t>mês</t>
        </is>
      </c>
      <c r="D64" s="32" t="n"/>
      <c r="E64" s="33" t="n"/>
      <c r="F64" s="33" t="n"/>
      <c r="G64" s="34">
        <f>D64*(E64+F64)</f>
        <v/>
      </c>
      <c r="H64" s="31" t="inlineStr">
        <is>
          <t>Visita semanal típica</t>
        </is>
      </c>
      <c r="I64" s="35" t="inlineStr">
        <is>
          <t>Experiência</t>
        </is>
      </c>
    </row>
    <row r="65">
      <c r="A65" s="30" t="inlineStr">
        <is>
          <t>S.6</t>
        </is>
      </c>
      <c r="B65" s="31" t="inlineStr">
        <is>
          <t>Equipe técnica — Auxiliar administrativo</t>
        </is>
      </c>
      <c r="C65" s="30" t="inlineStr">
        <is>
          <t>mês</t>
        </is>
      </c>
      <c r="D65" s="32" t="n"/>
      <c r="E65" s="33" t="n"/>
      <c r="F65" s="33" t="n"/>
      <c r="G65" s="34">
        <f>D65*(E65+F65)</f>
        <v/>
      </c>
      <c r="H65" s="31" t="inlineStr">
        <is>
          <t>Apoio administrativo de obra</t>
        </is>
      </c>
      <c r="I65" s="35" t="inlineStr">
        <is>
          <t>Experiência</t>
        </is>
      </c>
    </row>
    <row r="66">
      <c r="A66" s="30" t="inlineStr">
        <is>
          <t>S.7</t>
        </is>
      </c>
      <c r="B66" s="31" t="inlineStr">
        <is>
          <t>Serventia — ajudante geral de obra (seg-sex)</t>
        </is>
      </c>
      <c r="C66" s="30" t="inlineStr">
        <is>
          <t>dia</t>
        </is>
      </c>
      <c r="D66" s="32" t="n"/>
      <c r="E66" s="33" t="n"/>
      <c r="F66" s="33" t="n"/>
      <c r="G66" s="34">
        <f>D66*(E66+F66)</f>
        <v/>
      </c>
      <c r="H66" s="31" t="inlineStr">
        <is>
          <t>Preencher conforme prazo da obra</t>
        </is>
      </c>
      <c r="I66" s="35" t="inlineStr">
        <is>
          <t>Experiência</t>
        </is>
      </c>
    </row>
    <row r="67">
      <c r="A67" s="30" t="inlineStr">
        <is>
          <t>S.8</t>
        </is>
      </c>
      <c r="B67" s="31" t="inlineStr">
        <is>
          <t>Caçambas de entulho (classe A + classe C)</t>
        </is>
      </c>
      <c r="C67" s="30" t="inlineStr">
        <is>
          <t>un</t>
        </is>
      </c>
      <c r="D67" s="32" t="n"/>
      <c r="E67" s="33" t="n"/>
      <c r="F67" s="33" t="n"/>
      <c r="G67" s="34">
        <f>D67*(E67+F67)</f>
        <v/>
      </c>
      <c r="H67" s="31" t="inlineStr">
        <is>
          <t>Conforme volume de resíduos do projeto</t>
        </is>
      </c>
      <c r="I67" s="35" t="inlineStr">
        <is>
          <t>Experiência</t>
        </is>
      </c>
    </row>
    <row r="68">
      <c r="A68" s="30" t="inlineStr">
        <is>
          <t>S.9</t>
        </is>
      </c>
      <c r="B68" s="31" t="inlineStr">
        <is>
          <t>Limpeza permanente de obra</t>
        </is>
      </c>
      <c r="C68" s="30" t="inlineStr">
        <is>
          <t>dia</t>
        </is>
      </c>
      <c r="D68" s="32" t="n"/>
      <c r="E68" s="33" t="n"/>
      <c r="F68" s="33" t="n"/>
      <c r="G68" s="34">
        <f>D68*(E68+F68)</f>
        <v/>
      </c>
      <c r="H68" s="31" t="inlineStr">
        <is>
          <t>Preencher conforme prazo da obra</t>
        </is>
      </c>
      <c r="I68" s="35" t="inlineStr">
        <is>
          <t>Experiência</t>
        </is>
      </c>
    </row>
    <row r="69">
      <c r="A69" s="30" t="inlineStr">
        <is>
          <t>S.10</t>
        </is>
      </c>
      <c r="B69" s="31" t="inlineStr">
        <is>
          <t>Limpeza fina pré-entrega</t>
        </is>
      </c>
      <c r="C69" s="30" t="inlineStr">
        <is>
          <t>m²</t>
        </is>
      </c>
      <c r="D69" s="32" t="n"/>
      <c r="E69" s="33" t="n"/>
      <c r="F69" s="33" t="n"/>
      <c r="G69" s="34">
        <f>D69*(E69+F69)</f>
        <v/>
      </c>
      <c r="H69" s="31" t="inlineStr">
        <is>
          <t>Área total de intervenção</t>
        </is>
      </c>
      <c r="I69" s="35" t="inlineStr">
        <is>
          <t>Experiência</t>
        </is>
      </c>
    </row>
    <row r="70">
      <c r="A70" s="30" t="inlineStr">
        <is>
          <t>S.11</t>
        </is>
      </c>
      <c r="B70" s="31" t="inlineStr">
        <is>
          <t>Seguro de obra e responsabilidade civil</t>
        </is>
      </c>
      <c r="C70" s="30" t="inlineStr">
        <is>
          <t>vb</t>
        </is>
      </c>
      <c r="D70" s="32" t="n"/>
      <c r="E70" s="33" t="n"/>
      <c r="F70" s="33" t="n"/>
      <c r="G70" s="34">
        <f>D70*(E70+F70)</f>
        <v/>
      </c>
      <c r="H70" s="31" t="inlineStr">
        <is>
          <t>Valor conforme porte da obra</t>
        </is>
      </c>
      <c r="I70" s="35" t="inlineStr">
        <is>
          <t>Experiência</t>
        </is>
      </c>
    </row>
    <row r="71">
      <c r="A71" s="30" t="inlineStr">
        <is>
          <t>S.12</t>
        </is>
      </c>
      <c r="B71" s="31" t="inlineStr">
        <is>
          <t>As-built (elétrica, hidráulica, AC quando houver)</t>
        </is>
      </c>
      <c r="C71" s="30" t="inlineStr">
        <is>
          <t>vb</t>
        </is>
      </c>
      <c r="D71" s="32" t="n"/>
      <c r="E71" s="33" t="n"/>
      <c r="F71" s="33" t="n"/>
      <c r="G71" s="34">
        <f>D71*(E71+F71)</f>
        <v/>
      </c>
      <c r="H71" s="31" t="inlineStr">
        <is>
          <t>Conforme escopo do projeto</t>
        </is>
      </c>
      <c r="I71" s="35" t="inlineStr">
        <is>
          <t>Experiência</t>
        </is>
      </c>
    </row>
    <row r="72">
      <c r="A72" s="30" t="inlineStr">
        <is>
          <t>S.13</t>
        </is>
      </c>
      <c r="B72" s="31" t="inlineStr">
        <is>
          <t>Fee / Administração de obra</t>
        </is>
      </c>
      <c r="C72" s="30" t="inlineStr">
        <is>
          <t>%</t>
        </is>
      </c>
      <c r="D72" s="32" t="n"/>
      <c r="E72" s="33" t="n"/>
      <c r="F72" s="33" t="n"/>
      <c r="G72" s="34" t="inlineStr">
        <is>
          <t>Calcular sobre o total</t>
        </is>
      </c>
      <c r="H72" s="31" t="inlineStr">
        <is>
          <t>Percentual conforme contrato</t>
        </is>
      </c>
      <c r="I72" s="35" t="inlineStr">
        <is>
          <t>Experiência</t>
        </is>
      </c>
    </row>
    <row r="73">
      <c r="A73" s="30" t="inlineStr">
        <is>
          <t>S.14</t>
        </is>
      </c>
      <c r="B73" s="31" t="inlineStr">
        <is>
          <t>Impostos sobre faturamento</t>
        </is>
      </c>
      <c r="C73" s="30" t="inlineStr">
        <is>
          <t>%</t>
        </is>
      </c>
      <c r="D73" s="32" t="n"/>
      <c r="E73" s="33" t="n"/>
      <c r="F73" s="33" t="n"/>
      <c r="G73" s="34" t="inlineStr">
        <is>
          <t>Calcular sobre o total</t>
        </is>
      </c>
      <c r="H73" s="31" t="inlineStr">
        <is>
          <t>Conforme regime tributário</t>
        </is>
      </c>
      <c r="I73" s="35" t="inlineStr">
        <is>
          <t>Experiência</t>
        </is>
      </c>
    </row>
    <row r="74">
      <c r="A74" s="30" t="inlineStr">
        <is>
          <t>S.15</t>
        </is>
      </c>
      <c r="B74" s="31" t="inlineStr">
        <is>
          <t>Gerenciamento de terceiros (marcenaria, divisórias, acabamentos)</t>
        </is>
      </c>
      <c r="C74" s="30" t="inlineStr">
        <is>
          <t>vb</t>
        </is>
      </c>
      <c r="D74" s="32" t="n"/>
      <c r="E74" s="33" t="n"/>
      <c r="F74" s="33" t="n"/>
      <c r="G74" s="34">
        <f>D74*(E74+F74)</f>
        <v/>
      </c>
      <c r="H74" s="31" t="inlineStr">
        <is>
          <t>Quando houver terceiros no escopo</t>
        </is>
      </c>
      <c r="I74" s="35" t="inlineStr">
        <is>
          <t>Experiência</t>
        </is>
      </c>
    </row>
    <row r="75">
      <c r="A75" s="30" t="inlineStr">
        <is>
          <t>S.16</t>
        </is>
      </c>
      <c r="B75" s="31" t="inlineStr">
        <is>
          <t>Certificação de todos os pontos elétricos</t>
        </is>
      </c>
      <c r="C75" s="30" t="inlineStr">
        <is>
          <t>vb</t>
        </is>
      </c>
      <c r="D75" s="32" t="n"/>
      <c r="E75" s="33" t="n"/>
      <c r="F75" s="33" t="n"/>
      <c r="G75" s="34">
        <f>D75*(E75+F75)</f>
        <v/>
      </c>
      <c r="H75" s="31" t="inlineStr">
        <is>
          <t>Verificar exigência do condomínio corporativo</t>
        </is>
      </c>
      <c r="I75" s="35" t="inlineStr">
        <is>
          <t>Experiência</t>
        </is>
      </c>
    </row>
    <row r="76">
      <c r="A76" s="30" t="inlineStr">
        <is>
          <t>S.17</t>
        </is>
      </c>
      <c r="B76" s="31" t="inlineStr">
        <is>
          <t>Termografia de quadros elétricos (OPCIONAL)</t>
        </is>
      </c>
      <c r="C76" s="30" t="inlineStr">
        <is>
          <t>vb</t>
        </is>
      </c>
      <c r="D76" s="32" t="n"/>
      <c r="E76" s="33" t="n"/>
      <c r="F76" s="33" t="n"/>
      <c r="G76" s="34">
        <f>D76*(E76+F76)</f>
        <v/>
      </c>
      <c r="H76" s="31" t="inlineStr">
        <is>
          <t>Opcional — verificar necessidade</t>
        </is>
      </c>
      <c r="I76" s="35" t="inlineStr">
        <is>
          <t>Experiência</t>
        </is>
      </c>
    </row>
    <row r="77">
      <c r="A77" s="30" t="inlineStr">
        <is>
          <t>S.18</t>
        </is>
      </c>
      <c r="B77" s="31" t="inlineStr">
        <is>
          <t>FM-200 gás inerte para CPD (OPCIONAL)</t>
        </is>
      </c>
      <c r="C77" s="30" t="inlineStr">
        <is>
          <t>vb</t>
        </is>
      </c>
      <c r="D77" s="32" t="n"/>
      <c r="E77" s="33" t="n"/>
      <c r="F77" s="33" t="n"/>
      <c r="G77" s="34">
        <f>D77*(E77+F77)</f>
        <v/>
      </c>
      <c r="H77" s="31" t="inlineStr">
        <is>
          <t>Depende do projeto de PPCI</t>
        </is>
      </c>
      <c r="I77" s="35" t="inlineStr">
        <is>
          <t>Experiência</t>
        </is>
      </c>
    </row>
    <row r="78">
      <c r="A78" s="30" t="inlineStr">
        <is>
          <t>S.19</t>
        </is>
      </c>
      <c r="B78" s="31" t="inlineStr">
        <is>
          <t>Transporte vertical de mobiliário (entre andares)</t>
        </is>
      </c>
      <c r="C78" s="30" t="inlineStr">
        <is>
          <t>vb</t>
        </is>
      </c>
      <c r="D78" s="32" t="n"/>
      <c r="E78" s="33" t="n"/>
      <c r="F78" s="33" t="n"/>
      <c r="G78" s="34">
        <f>D78*(E78+F78)</f>
        <v/>
      </c>
      <c r="H78" s="31" t="inlineStr">
        <is>
          <t>Se mobiliário armazenado em outro andar</t>
        </is>
      </c>
      <c r="I78" s="35" t="inlineStr">
        <is>
          <t>Experiência</t>
        </is>
      </c>
    </row>
    <row r="79">
      <c r="A79" s="36" t="inlineStr">
        <is>
          <t>SUBTOTAL SUGESTÕES (custos indiretos e gestão)</t>
        </is>
      </c>
      <c r="B79" s="37" t="n"/>
      <c r="C79" s="37" t="n"/>
      <c r="D79" s="37" t="n"/>
      <c r="E79" s="37" t="n"/>
      <c r="F79" s="37" t="n"/>
      <c r="G79" s="38">
        <f>SUM(G60:G78)</f>
        <v/>
      </c>
      <c r="H79" s="37" t="n"/>
      <c r="I79" s="37" t="n"/>
    </row>
    <row r="81">
      <c r="A81" s="9" t="inlineStr">
        <is>
          <t>RESUMO GERAL</t>
        </is>
      </c>
      <c r="B81" s="9" t="n"/>
      <c r="C81" s="9" t="n"/>
      <c r="D81" s="9" t="n"/>
      <c r="E81" s="9" t="n"/>
      <c r="F81" s="9" t="n"/>
      <c r="G81" s="9" t="n"/>
      <c r="H81" s="9" t="n"/>
      <c r="I81" s="9" t="n"/>
    </row>
    <row r="82">
      <c r="A82" s="21" t="inlineStr">
        <is>
          <t>SUBTOTAL 1 — SERVIÇOS PRELIMINARES</t>
        </is>
      </c>
      <c r="B82" s="39" t="n"/>
      <c r="C82" s="39" t="n"/>
      <c r="D82" s="39" t="n"/>
      <c r="E82" s="39" t="n"/>
      <c r="F82" s="39" t="n"/>
      <c r="G82" s="20">
        <f>G13</f>
        <v/>
      </c>
      <c r="H82" s="39" t="n"/>
      <c r="I82" s="39" t="n"/>
    </row>
    <row r="83">
      <c r="A83" s="21" t="inlineStr">
        <is>
          <t>SUBTOTAL 2 — DEMOLIÇÃO E REMOÇÃO</t>
        </is>
      </c>
      <c r="B83" s="39" t="n"/>
      <c r="C83" s="39" t="n"/>
      <c r="D83" s="39" t="n"/>
      <c r="E83" s="39" t="n"/>
      <c r="F83" s="39" t="n"/>
      <c r="G83" s="20">
        <f>G17</f>
        <v/>
      </c>
      <c r="H83" s="39" t="n"/>
      <c r="I83" s="39" t="n"/>
    </row>
    <row r="84">
      <c r="A84" s="21" t="inlineStr">
        <is>
          <t>SUBTOTAL 3 — FORROS</t>
        </is>
      </c>
      <c r="B84" s="39" t="n"/>
      <c r="C84" s="39" t="n"/>
      <c r="D84" s="39" t="n"/>
      <c r="E84" s="39" t="n"/>
      <c r="F84" s="39" t="n"/>
      <c r="G84" s="20">
        <f>G21</f>
        <v/>
      </c>
      <c r="H84" s="39" t="n"/>
      <c r="I84" s="39" t="n"/>
    </row>
    <row r="85">
      <c r="A85" s="21" t="inlineStr">
        <is>
          <t>SUBTOTAL 4 — ILUMINAÇÃO</t>
        </is>
      </c>
      <c r="B85" s="39" t="n"/>
      <c r="C85" s="39" t="n"/>
      <c r="D85" s="39" t="n"/>
      <c r="E85" s="39" t="n"/>
      <c r="F85" s="39" t="n"/>
      <c r="G85" s="20">
        <f>G26</f>
        <v/>
      </c>
      <c r="H85" s="39" t="n"/>
      <c r="I85" s="39" t="n"/>
    </row>
    <row r="86">
      <c r="A86" s="21" t="inlineStr">
        <is>
          <t>SUBTOTAL 5 — INSTALAÇÕES ELÉTRICAS E DADOS</t>
        </is>
      </c>
      <c r="B86" s="39" t="n"/>
      <c r="C86" s="39" t="n"/>
      <c r="D86" s="39" t="n"/>
      <c r="E86" s="39" t="n"/>
      <c r="F86" s="39" t="n"/>
      <c r="G86" s="20">
        <f>G31</f>
        <v/>
      </c>
      <c r="H86" s="39" t="n"/>
      <c r="I86" s="39" t="n"/>
    </row>
    <row r="87">
      <c r="A87" s="21" t="inlineStr">
        <is>
          <t>SUBTOTAL 6 — INSTALAÇÕES HIDRÁULICAS</t>
        </is>
      </c>
      <c r="B87" s="39" t="n"/>
      <c r="C87" s="39" t="n"/>
      <c r="D87" s="39" t="n"/>
      <c r="E87" s="39" t="n"/>
      <c r="F87" s="39" t="n"/>
      <c r="G87" s="20">
        <f>G35</f>
        <v/>
      </c>
      <c r="H87" s="39" t="n"/>
      <c r="I87" s="39" t="n"/>
    </row>
    <row r="88">
      <c r="A88" s="21" t="inlineStr">
        <is>
          <t>SUBTOTAL 7 — AR-CONDICIONADO</t>
        </is>
      </c>
      <c r="B88" s="39" t="n"/>
      <c r="C88" s="39" t="n"/>
      <c r="D88" s="39" t="n"/>
      <c r="E88" s="39" t="n"/>
      <c r="F88" s="39" t="n"/>
      <c r="G88" s="20">
        <f>G38</f>
        <v/>
      </c>
      <c r="H88" s="39" t="n"/>
      <c r="I88" s="39" t="n"/>
    </row>
    <row r="89">
      <c r="A89" s="21" t="inlineStr">
        <is>
          <t>SUBTOTAL 8 — ALVENARIA E VEDAÇÕES</t>
        </is>
      </c>
      <c r="B89" s="39" t="n"/>
      <c r="C89" s="39" t="n"/>
      <c r="D89" s="39" t="n"/>
      <c r="E89" s="39" t="n"/>
      <c r="F89" s="39" t="n"/>
      <c r="G89" s="20">
        <f>G42</f>
        <v/>
      </c>
      <c r="H89" s="39" t="n"/>
      <c r="I89" s="39" t="n"/>
    </row>
    <row r="90">
      <c r="A90" s="21" t="inlineStr">
        <is>
          <t>SUBTOTAL 9 — PISOS</t>
        </is>
      </c>
      <c r="B90" s="39" t="n"/>
      <c r="C90" s="39" t="n"/>
      <c r="D90" s="39" t="n"/>
      <c r="E90" s="39" t="n"/>
      <c r="F90" s="39" t="n"/>
      <c r="G90" s="20">
        <f>G48</f>
        <v/>
      </c>
      <c r="H90" s="39" t="n"/>
      <c r="I90" s="39" t="n"/>
    </row>
    <row r="91">
      <c r="A91" s="21" t="inlineStr">
        <is>
          <t>SUBTOTAL 10 — PINTURA</t>
        </is>
      </c>
      <c r="B91" s="39" t="n"/>
      <c r="C91" s="39" t="n"/>
      <c r="D91" s="39" t="n"/>
      <c r="E91" s="39" t="n"/>
      <c r="F91" s="39" t="n"/>
      <c r="G91" s="20">
        <f>G52</f>
        <v/>
      </c>
      <c r="H91" s="39" t="n"/>
      <c r="I91" s="39" t="n"/>
    </row>
    <row r="92">
      <c r="A92" s="21" t="inlineStr">
        <is>
          <t>SUBTOTAL 11 — ESQUADRIAS</t>
        </is>
      </c>
      <c r="B92" s="39" t="n"/>
      <c r="C92" s="39" t="n"/>
      <c r="D92" s="39" t="n"/>
      <c r="E92" s="39" t="n"/>
      <c r="F92" s="39" t="n"/>
      <c r="G92" s="20">
        <f>G56</f>
        <v/>
      </c>
      <c r="H92" s="39" t="n"/>
      <c r="I92" s="39" t="n"/>
    </row>
    <row r="93">
      <c r="A93" s="21" t="inlineStr">
        <is>
          <t>SUBTOTAL SUGESTÕES (custos indiretos e gestão)</t>
        </is>
      </c>
      <c r="B93" s="39" t="n"/>
      <c r="C93" s="39" t="n"/>
      <c r="D93" s="39" t="n"/>
      <c r="E93" s="39" t="n"/>
      <c r="F93" s="39" t="n"/>
      <c r="G93" s="20">
        <f>G79</f>
        <v/>
      </c>
      <c r="H93" s="39" t="n"/>
      <c r="I93" s="39" t="n"/>
    </row>
    <row r="94">
      <c r="A94" s="40" t="inlineStr">
        <is>
          <t>TOTAL CUSTO DIRETO (sem BDI)</t>
        </is>
      </c>
      <c r="B94" s="41" t="n"/>
      <c r="C94" s="41" t="n"/>
      <c r="D94" s="41" t="n"/>
      <c r="E94" s="41" t="n"/>
      <c r="F94" s="41" t="n"/>
      <c r="G94" s="42">
        <f>SUM(G82:G93)</f>
        <v/>
      </c>
      <c r="H94" s="41" t="n"/>
      <c r="I94" s="41" t="n"/>
    </row>
    <row r="95">
      <c r="A95" s="43" t="inlineStr">
        <is>
          <t>CONTINGÊNCIA (%)</t>
        </is>
      </c>
      <c r="B95" s="44" t="n"/>
      <c r="C95" s="44" t="n"/>
      <c r="D95" s="44" t="n"/>
      <c r="E95" s="44" t="n"/>
      <c r="F95" s="45" t="n">
        <v>0.1</v>
      </c>
      <c r="G95" s="46">
        <f>G94*F95</f>
        <v/>
      </c>
      <c r="H95" s="47" t="inlineStr">
        <is>
          <t>Reserva técnica para imprevistos (ajustável 5-15%)</t>
        </is>
      </c>
      <c r="I95" s="44" t="n"/>
    </row>
    <row r="96">
      <c r="A96" s="43" t="inlineStr">
        <is>
          <t>BDI (%) — Ref. TCU para reforma</t>
        </is>
      </c>
      <c r="B96" s="44" t="n"/>
      <c r="C96" s="44" t="n"/>
      <c r="D96" s="44" t="n"/>
      <c r="E96" s="44" t="n"/>
      <c r="F96" s="45" t="n">
        <v>0.275</v>
      </c>
      <c r="G96" s="46">
        <f>(G94+G95)*F96</f>
        <v/>
      </c>
      <c r="H96" s="47" t="inlineStr">
        <is>
          <t>AC 4% + CF 1,5% + S 0,8% + R 0,5% + G 0,5% + L 6% + T 11%</t>
        </is>
      </c>
      <c r="I96" s="44" t="n"/>
    </row>
    <row r="97">
      <c r="A97" s="48" t="inlineStr">
        <is>
          <t>TOTAL GERAL COM CONTINGÊNCIA + BDI</t>
        </is>
      </c>
      <c r="B97" s="49" t="n"/>
      <c r="C97" s="49" t="n"/>
      <c r="D97" s="49" t="n"/>
      <c r="E97" s="49" t="n"/>
      <c r="F97" s="49" t="n"/>
      <c r="G97" s="50">
        <f>G94+G95+G96</f>
        <v/>
      </c>
      <c r="H97" s="49" t="n"/>
      <c r="I97" s="49" t="n"/>
    </row>
    <row r="99">
      <c r="A99" s="51" t="inlineStr">
        <is>
          <t>OMISSOS — Itens não incluídos que provavelmente serão necessários</t>
        </is>
      </c>
      <c r="B99" s="51" t="n"/>
      <c r="C99" s="51" t="n"/>
      <c r="D99" s="51" t="n"/>
      <c r="E99" s="51" t="n"/>
      <c r="F99" s="51" t="n"/>
      <c r="G99" s="51" t="n"/>
      <c r="H99" s="51" t="n"/>
      <c r="I99" s="51" t="n"/>
    </row>
    <row r="100">
      <c r="A100" s="52" t="inlineStr">
        <is>
          <t xml:space="preserve">  • Projeto executivo de instalações (elétrica, hidráulica, AC) — se não contratado separadamente</t>
        </is>
      </c>
    </row>
    <row r="101">
      <c r="A101" s="52" t="inlineStr">
        <is>
          <t xml:space="preserve">  • Reforço estrutural — se necessário para novas cargas (marcenaria pesada, bancadas de pedra)</t>
        </is>
      </c>
    </row>
    <row r="102">
      <c r="A102" s="52" t="inlineStr">
        <is>
          <t xml:space="preserve">  • Impermeabilização — se houver alteração em áreas úmidas (cozinha, banheiros, lavanderia)</t>
        </is>
      </c>
    </row>
    <row r="103">
      <c r="A103" s="52" t="inlineStr">
        <is>
          <t xml:space="preserve">  • Aprovação no Corpo de Bombeiros (PPCI) — taxas e honorários do projetista</t>
        </is>
      </c>
    </row>
    <row r="104">
      <c r="A104" s="52" t="inlineStr">
        <is>
          <t xml:space="preserve">  • Compatibilização de projetos (elétrica × forro × sprinkler × AC)</t>
        </is>
      </c>
    </row>
    <row r="105">
      <c r="A105" s="52" t="inlineStr">
        <is>
          <t xml:space="preserve">  • Adequação de infraestrutura do condomínio (elétrica, hidráulica, incêndio)</t>
        </is>
      </c>
    </row>
    <row r="106">
      <c r="A106" s="52" t="inlineStr">
        <is>
          <t xml:space="preserve">  • Paisagismo interno — se o projeto prever jardineiras ou verde</t>
        </is>
      </c>
    </row>
    <row r="107">
      <c r="A107" s="52" t="inlineStr">
        <is>
          <t xml:space="preserve">  • Automação e integração de sistemas (BMS, controle de iluminação)</t>
        </is>
      </c>
    </row>
    <row r="109">
      <c r="A109" s="53" t="inlineStr">
        <is>
          <t>EXCLUSOS — Itens explicitamente fora deste escopo (padrão de mercado)</t>
        </is>
      </c>
      <c r="B109" s="53" t="n"/>
      <c r="C109" s="53" t="n"/>
      <c r="D109" s="53" t="n"/>
      <c r="E109" s="53" t="n"/>
      <c r="F109" s="53" t="n"/>
      <c r="G109" s="53" t="n"/>
      <c r="H109" s="53" t="n"/>
      <c r="I109" s="53" t="n"/>
    </row>
    <row r="110">
      <c r="A110" s="54" t="inlineStr">
        <is>
          <t xml:space="preserve">  • Contas de água, luz e telefone durante a obra — cargo do condomínio/contratante</t>
        </is>
      </c>
    </row>
    <row r="111">
      <c r="A111" s="54" t="inlineStr">
        <is>
          <t xml:space="preserve">  • Divisórias industriais piso-teto (vidro liso, polarizado) — cargo do contratante</t>
        </is>
      </c>
    </row>
    <row r="112">
      <c r="A112" s="54" t="inlineStr">
        <is>
          <t xml:space="preserve">  • Carpete — fornecimento pelo cliente; instalação pode estar inclusa</t>
        </is>
      </c>
    </row>
    <row r="113">
      <c r="A113" s="54" t="inlineStr">
        <is>
          <t xml:space="preserve">  • Marcenaria sob medida (bancadas, armários, painéis) — cargo do contratante</t>
        </is>
      </c>
    </row>
    <row r="114">
      <c r="A114" s="54" t="inlineStr">
        <is>
          <t xml:space="preserve">  • Mobiliário decorativo e de escritório — cargo do contratante</t>
        </is>
      </c>
    </row>
    <row r="115">
      <c r="A115" s="54" t="inlineStr">
        <is>
          <t xml:space="preserve">  • Persianas e cortinas — cargo do contratante</t>
        </is>
      </c>
    </row>
    <row r="116">
      <c r="A116" s="54" t="inlineStr">
        <is>
          <t xml:space="preserve">  • Equipamentos de TI (switches, servidores, APs, nobreaks) — cargo do contratante</t>
        </is>
      </c>
    </row>
    <row r="117">
      <c r="A117" s="54" t="inlineStr">
        <is>
          <t xml:space="preserve">  • Sistema de CFTV e controle de acesso — quando fornecido por empresa especializada</t>
        </is>
      </c>
    </row>
    <row r="120">
      <c r="A120" s="55" t="inlineStr">
        <is>
          <t>NOTAS:</t>
        </is>
      </c>
    </row>
    <row r="121">
      <c r="A121" s="56" t="inlineStr">
        <is>
          <t>1. REFORMA: quantitativos consideram apenas o que MUDA. Conferir in loco e em projeto executivo.</t>
        </is>
      </c>
    </row>
    <row r="122">
      <c r="A122" s="56" t="inlineStr">
        <is>
          <t>2. Colunas MAT e M.O. (amarelo): preencher pelo orçamentista/fornecedor.</t>
        </is>
      </c>
    </row>
    <row r="123">
      <c r="A123" s="56" t="inlineStr">
        <is>
          <t>3. BDI padrão 27,5% (ref. TCU para reforma). Fórmula: ((1+AC)(1+CF)(1+S)(1+R)(1+G)(1+L)/(1-T))-1.</t>
        </is>
      </c>
    </row>
    <row r="124">
      <c r="A124" s="56" t="inlineStr">
        <is>
          <t>4. Itens em BRANCO: quantidade medida/contada diretamente do arquivo (bloco, hachura, linha). Confiável pra aprovar direto.</t>
        </is>
      </c>
    </row>
    <row r="125">
      <c r="A125" s="56" t="inlineStr">
        <is>
          <t>5. Itens em LARANJA: quantidade sugerida pela IA sem medição direta — SEMPRE confirmar antes de orçar.</t>
        </is>
      </c>
    </row>
    <row r="126">
      <c r="A126" s="56" t="inlineStr">
        <is>
          <t>6. Itens em CINZA (Premissas): metadados do projeto extraídos do arquivo — revisar no original.</t>
        </is>
      </c>
    </row>
    <row r="127">
      <c r="A127" s="56" t="inlineStr">
        <is>
          <t>7. Itens em ROXO (Sugestões): checklist de custos indiretos típicos — preencher quantidade conforme o projeto.</t>
        </is>
      </c>
    </row>
    <row r="128">
      <c r="A128" s="56" t="inlineStr">
        <is>
          <t>8. Contingência 10% — reserva técnica para imprevistos. Ajustar conforme risco do projeto.</t>
        </is>
      </c>
    </row>
    <row r="129">
      <c r="A129" s="56" t="inlineStr">
        <is>
          <t>9. Perdas de material (5-10% típico) NÃO aplicadas automaticamente — adicionar ao preencher a coluna de custo se pertinente.</t>
        </is>
      </c>
    </row>
    <row r="130">
      <c r="A130" s="56" t="inlineStr">
        <is>
          <t>10. OMISSOS: itens que podem ser necessários mas não foram incluídos — avaliar com equipe de projeto.</t>
        </is>
      </c>
    </row>
    <row r="131">
      <c r="A131" s="56" t="inlineStr">
        <is>
          <t>11. EXCLUSOS: itens padrão de mercado excluídos do escopo de empreiteiras.</t>
        </is>
      </c>
    </row>
    <row r="132">
      <c r="A132" s="56" t="inlineStr">
        <is>
          <t>12. Planilha gerada por AI.arq (ai.arq.br) — validar com engenheiro de custos.</t>
        </is>
      </c>
    </row>
  </sheetData>
  <mergeCells count="77">
    <mergeCell ref="A84:F84"/>
    <mergeCell ref="A99:I99"/>
    <mergeCell ref="A27:I27"/>
    <mergeCell ref="A86:F86"/>
    <mergeCell ref="A101:I101"/>
    <mergeCell ref="A2:I2"/>
    <mergeCell ref="A97:F97"/>
    <mergeCell ref="A126:I126"/>
    <mergeCell ref="A22:I22"/>
    <mergeCell ref="A53:I53"/>
    <mergeCell ref="A109:I109"/>
    <mergeCell ref="A38:F38"/>
    <mergeCell ref="A13:F13"/>
    <mergeCell ref="A117:I117"/>
    <mergeCell ref="A111:I111"/>
    <mergeCell ref="A31:F31"/>
    <mergeCell ref="A39:I39"/>
    <mergeCell ref="A59:I59"/>
    <mergeCell ref="A82:F82"/>
    <mergeCell ref="A103:I103"/>
    <mergeCell ref="A128:I128"/>
    <mergeCell ref="A105:I105"/>
    <mergeCell ref="A85:F85"/>
    <mergeCell ref="A42:F42"/>
    <mergeCell ref="A129:I129"/>
    <mergeCell ref="A116:I116"/>
    <mergeCell ref="A35:F35"/>
    <mergeCell ref="A131:I131"/>
    <mergeCell ref="A100:I100"/>
    <mergeCell ref="A95:E95"/>
    <mergeCell ref="A10:I10"/>
    <mergeCell ref="A115:I115"/>
    <mergeCell ref="A102:I102"/>
    <mergeCell ref="A48:F48"/>
    <mergeCell ref="A49:I49"/>
    <mergeCell ref="A96:E96"/>
    <mergeCell ref="A36:I36"/>
    <mergeCell ref="A79:F79"/>
    <mergeCell ref="A1:I1"/>
    <mergeCell ref="A88:F88"/>
    <mergeCell ref="A90:F90"/>
    <mergeCell ref="A120:I120"/>
    <mergeCell ref="A3:I3"/>
    <mergeCell ref="A56:F56"/>
    <mergeCell ref="A26:F26"/>
    <mergeCell ref="A104:I104"/>
    <mergeCell ref="A113:I113"/>
    <mergeCell ref="A32:I32"/>
    <mergeCell ref="A14:I14"/>
    <mergeCell ref="A17:F17"/>
    <mergeCell ref="A106:I106"/>
    <mergeCell ref="A43:I43"/>
    <mergeCell ref="A93:F93"/>
    <mergeCell ref="A83:F83"/>
    <mergeCell ref="A92:F92"/>
    <mergeCell ref="A130:I130"/>
    <mergeCell ref="A94:F94"/>
    <mergeCell ref="A123:I123"/>
    <mergeCell ref="A132:I132"/>
    <mergeCell ref="A110:I110"/>
    <mergeCell ref="A124:I124"/>
    <mergeCell ref="A6:I6"/>
    <mergeCell ref="A87:F87"/>
    <mergeCell ref="A89:F89"/>
    <mergeCell ref="A18:I18"/>
    <mergeCell ref="A21:F21"/>
    <mergeCell ref="A122:I122"/>
    <mergeCell ref="A91:F91"/>
    <mergeCell ref="A125:I125"/>
    <mergeCell ref="A52:F52"/>
    <mergeCell ref="A81:I81"/>
    <mergeCell ref="A112:I112"/>
    <mergeCell ref="A121:I121"/>
    <mergeCell ref="A127:I127"/>
    <mergeCell ref="A58:I58"/>
    <mergeCell ref="A114:I114"/>
    <mergeCell ref="A107:I107"/>
  </mergeCells>
  <pageMargins left="0.75" right="0.75" top="1" bottom="1" header="0.5" footer="0.5"/>
  <pageSetup orientation="landscape" fitToWidth="1"/>
</worksheet>
</file>

<file path=xl/worksheets/sheet3.xml><?xml version="1.0" encoding="utf-8"?>
<worksheet xmlns="http://schemas.openxmlformats.org/spreadsheetml/2006/main">
  <sheetPr>
    <tabColor rgb="00059669"/>
    <outlinePr summaryBelow="1" summaryRight="1"/>
    <pageSetUpPr/>
  </sheetPr>
  <dimension ref="A1:I99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7" customWidth="1" min="1" max="1"/>
    <col width="45" customWidth="1" min="2" max="2"/>
    <col width="5" customWidth="1" min="3" max="3"/>
    <col width="10" customWidth="1" min="4" max="4"/>
    <col width="12" customWidth="1" min="5" max="5"/>
    <col width="12" customWidth="1" min="6" max="6"/>
    <col width="50" customWidth="1" min="7" max="7"/>
    <col width="6" customWidth="1" min="8" max="8"/>
    <col width="8" customWidth="1" min="9" max="9"/>
  </cols>
  <sheetData>
    <row r="1">
      <c r="A1" s="5" t="inlineStr">
        <is>
          <t>REFERÊNCIAS SINAPI — códigos oficiais por item</t>
        </is>
      </c>
    </row>
    <row r="2">
      <c r="A2" s="7" t="inlineStr">
        <is>
          <t>SINAPI (Caixa) = referência oficial de preço/quantitativo no Brasil, atualizada mensalmente. Cada item do quantitativo recebe os códigos SINAPI mais próximos pra você buscar o preço/composição.</t>
        </is>
      </c>
    </row>
    <row r="3">
      <c r="A3" s="7" t="inlineStr">
        <is>
          <t>AI.arq NÃO entrega preço. Use o código pra consultar o preço atualizado no SINAPI oficial (https://www.caixa.gov.br). Matches marcados com ~ usaram busca simplificada — confirmar adequação.</t>
        </is>
      </c>
    </row>
    <row r="5">
      <c r="A5" s="8" t="inlineStr">
        <is>
          <t>ITEM</t>
        </is>
      </c>
      <c r="B5" s="8" t="inlineStr">
        <is>
          <t>DESCRIÇÃO DO QUANTITATIVO</t>
        </is>
      </c>
      <c r="C5" s="8" t="inlineStr">
        <is>
          <t>UN</t>
        </is>
      </c>
      <c r="D5" s="8" t="inlineStr">
        <is>
          <t>QTDE</t>
        </is>
      </c>
      <c r="E5" s="8" t="inlineStr">
        <is>
          <t>BASE</t>
        </is>
      </c>
      <c r="F5" s="8" t="inlineStr">
        <is>
          <t>CÓDIGO</t>
        </is>
      </c>
      <c r="G5" s="8" t="inlineStr">
        <is>
          <t>COMPOSIÇÃO OFICIAL (referência)</t>
        </is>
      </c>
      <c r="H5" s="8" t="inlineStr">
        <is>
          <t>UN.</t>
        </is>
      </c>
      <c r="I5" s="8" t="inlineStr">
        <is>
          <t>MATCH %</t>
        </is>
      </c>
    </row>
    <row r="6">
      <c r="A6" s="57" t="inlineStr">
        <is>
          <t>1.1</t>
        </is>
      </c>
      <c r="B6" s="43" t="inlineStr">
        <is>
          <t>Administração da obra e mobilização de canteiro</t>
        </is>
      </c>
      <c r="C6" s="23" t="inlineStr">
        <is>
          <t>vb</t>
        </is>
      </c>
      <c r="D6" s="23" t="n">
        <v>1</v>
      </c>
      <c r="E6" s="58" t="inlineStr">
        <is>
          <t>↓ matches encontrados ↓</t>
        </is>
      </c>
      <c r="F6" s="59" t="n"/>
      <c r="G6" s="59" t="n"/>
      <c r="H6" s="59" t="n"/>
      <c r="I6" s="59" t="n"/>
    </row>
    <row r="7">
      <c r="A7" s="60" t="inlineStr"/>
      <c r="B7" s="61" t="inlineStr"/>
      <c r="C7" s="62" t="n"/>
      <c r="D7" s="62" t="n"/>
      <c r="E7" s="63" t="inlineStr">
        <is>
          <t>SINAPI</t>
        </is>
      </c>
      <c r="F7" s="63" t="inlineStr">
        <is>
          <t>90776</t>
        </is>
      </c>
      <c r="G7" s="64" t="inlineStr">
        <is>
          <t>ENCARREGADO GERAL COM ENCARGOS COMPLEMENTARES</t>
        </is>
      </c>
      <c r="H7" s="65" t="inlineStr">
        <is>
          <t>H</t>
        </is>
      </c>
      <c r="I7" s="63" t="inlineStr">
        <is>
          <t>100%</t>
        </is>
      </c>
    </row>
    <row r="8">
      <c r="A8" s="60" t="inlineStr"/>
      <c r="B8" s="61" t="inlineStr"/>
      <c r="C8" s="62" t="n"/>
      <c r="D8" s="62" t="n"/>
      <c r="E8" s="63" t="inlineStr">
        <is>
          <t>SINAPI</t>
        </is>
      </c>
      <c r="F8" s="63" t="inlineStr">
        <is>
          <t>93572</t>
        </is>
      </c>
      <c r="G8" s="64" t="inlineStr">
        <is>
          <t>ENCARREGADO GERAL DE OBRAS COM ENCARGOS COMPLEMENTARES</t>
        </is>
      </c>
      <c r="H8" s="65" t="inlineStr">
        <is>
          <t>MES</t>
        </is>
      </c>
      <c r="I8" s="63" t="inlineStr">
        <is>
          <t>100%</t>
        </is>
      </c>
    </row>
    <row r="10">
      <c r="A10" s="57" t="inlineStr">
        <is>
          <t>1.2</t>
        </is>
      </c>
      <c r="B10" s="43" t="inlineStr">
        <is>
          <t>Limpeza final da obra</t>
        </is>
      </c>
      <c r="C10" s="23" t="inlineStr">
        <is>
          <t>m²</t>
        </is>
      </c>
      <c r="D10" s="23" t="n">
        <v>118.5</v>
      </c>
      <c r="E10" s="58" t="inlineStr">
        <is>
          <t>↓ matches encontrados ↓</t>
        </is>
      </c>
      <c r="F10" s="59" t="n"/>
      <c r="G10" s="59" t="n"/>
      <c r="H10" s="59" t="n"/>
      <c r="I10" s="59" t="n"/>
    </row>
    <row r="11">
      <c r="A11" s="60" t="inlineStr"/>
      <c r="B11" s="61" t="inlineStr"/>
      <c r="C11" s="62" t="n"/>
      <c r="D11" s="62" t="n"/>
      <c r="E11" s="63" t="inlineStr">
        <is>
          <t>SINAPI</t>
        </is>
      </c>
      <c r="F11" s="63" t="inlineStr">
        <is>
          <t>~99815</t>
        </is>
      </c>
      <c r="G11" s="64" t="inlineStr">
        <is>
          <t xml:space="preserve">LIMPEZA DE BANCADA DE PIA COM PLACA DE ROCHA E CUBA DE INOX, INCLUSIVE METAIS CORRESPONDENTES. </t>
        </is>
      </c>
      <c r="H11" s="65" t="inlineStr">
        <is>
          <t>UN</t>
        </is>
      </c>
      <c r="I11" s="63" t="inlineStr">
        <is>
          <t>100%</t>
        </is>
      </c>
    </row>
    <row r="12">
      <c r="A12" s="60" t="inlineStr"/>
      <c r="B12" s="61" t="inlineStr"/>
      <c r="C12" s="62" t="n"/>
      <c r="D12" s="62" t="n"/>
      <c r="E12" s="63" t="inlineStr">
        <is>
          <t>SINAPI</t>
        </is>
      </c>
      <c r="F12" s="63" t="inlineStr">
        <is>
          <t>~99818</t>
        </is>
      </c>
      <c r="G12" s="64" t="inlineStr">
        <is>
          <t>LIMPEZA DE BACIA SANITÁRIA, BIDÊ OU MICTÓRIO EM LOUÇA, INCLUSIVE METAIS CORRESPONDENTES. AF_10/</t>
        </is>
      </c>
      <c r="H12" s="65" t="inlineStr">
        <is>
          <t>UN</t>
        </is>
      </c>
      <c r="I12" s="63" t="inlineStr">
        <is>
          <t>100%</t>
        </is>
      </c>
    </row>
    <row r="14">
      <c r="A14" s="57" t="inlineStr">
        <is>
          <t>2.1</t>
        </is>
      </c>
      <c r="B14" s="43" t="inlineStr">
        <is>
          <t>Demolição de alvenaria de vedação (e=15cm)</t>
        </is>
      </c>
      <c r="C14" s="23" t="inlineStr">
        <is>
          <t>m²</t>
        </is>
      </c>
      <c r="D14" s="23" t="n">
        <v>22.4</v>
      </c>
      <c r="E14" s="58" t="inlineStr">
        <is>
          <t>↓ matches encontrados ↓</t>
        </is>
      </c>
      <c r="F14" s="59" t="n"/>
      <c r="G14" s="59" t="n"/>
      <c r="H14" s="59" t="n"/>
      <c r="I14" s="59" t="n"/>
    </row>
    <row r="15">
      <c r="A15" s="60" t="inlineStr"/>
      <c r="B15" s="61" t="inlineStr"/>
      <c r="C15" s="62" t="n"/>
      <c r="D15" s="62" t="n"/>
      <c r="E15" s="63" t="inlineStr">
        <is>
          <t>SINAPI</t>
        </is>
      </c>
      <c r="F15" s="63" t="inlineStr">
        <is>
          <t>97624</t>
        </is>
      </c>
      <c r="G15" s="64" t="inlineStr">
        <is>
          <t>DEMOLIÇÃO DE ALVENARIA DE TIJOLO MACIÇO, DE FORMA MANUAL, SEM REAPROVEITAMENTO. AF_09/2023</t>
        </is>
      </c>
      <c r="H15" s="65" t="inlineStr">
        <is>
          <t>M3</t>
        </is>
      </c>
      <c r="I15" s="63" t="inlineStr">
        <is>
          <t>94%</t>
        </is>
      </c>
    </row>
    <row r="16">
      <c r="A16" s="60" t="inlineStr"/>
      <c r="B16" s="61" t="inlineStr"/>
      <c r="C16" s="62" t="n"/>
      <c r="D16" s="62" t="n"/>
      <c r="E16" s="63" t="inlineStr">
        <is>
          <t>SINAPI</t>
        </is>
      </c>
      <c r="F16" s="63" t="inlineStr">
        <is>
          <t>97625</t>
        </is>
      </c>
      <c r="G16" s="64" t="inlineStr">
        <is>
          <t xml:space="preserve">DEMOLIÇÃO DE ALVENARIA PARA QUALQUER TIPO DE BLOCO, DE FORMA MECANIZADA, SEM REAPROVEITAMENTO. </t>
        </is>
      </c>
      <c r="H16" s="65" t="inlineStr">
        <is>
          <t>M3</t>
        </is>
      </c>
      <c r="I16" s="63" t="inlineStr">
        <is>
          <t>94%</t>
        </is>
      </c>
    </row>
    <row r="18">
      <c r="A18" s="57" t="inlineStr">
        <is>
          <t>2.2</t>
        </is>
      </c>
      <c r="B18" s="43" t="inlineStr">
        <is>
          <t>Remoção de divisória existente</t>
        </is>
      </c>
      <c r="C18" s="23" t="inlineStr">
        <is>
          <t>m²</t>
        </is>
      </c>
      <c r="D18" s="23" t="n">
        <v>18</v>
      </c>
      <c r="E18" s="58" t="inlineStr">
        <is>
          <t>↓ matches encontrados ↓</t>
        </is>
      </c>
      <c r="F18" s="59" t="n"/>
      <c r="G18" s="59" t="n"/>
      <c r="H18" s="59" t="n"/>
      <c r="I18" s="59" t="n"/>
    </row>
    <row r="19">
      <c r="A19" s="60" t="inlineStr"/>
      <c r="B19" s="61" t="inlineStr"/>
      <c r="C19" s="62" t="n"/>
      <c r="D19" s="62" t="n"/>
      <c r="E19" s="63" t="inlineStr">
        <is>
          <t>SINAPI</t>
        </is>
      </c>
      <c r="F19" s="63" t="inlineStr">
        <is>
          <t>~97635</t>
        </is>
      </c>
      <c r="G19" s="64" t="inlineStr">
        <is>
          <t>REMOÇÃO DE PISO DE BLOCO INTERTRAVADO OU DE PEDRA PORTUGUESA, DE FORMA MANUAL, COM REAPROVEITAM</t>
        </is>
      </c>
      <c r="H19" s="65" t="inlineStr">
        <is>
          <t>M2</t>
        </is>
      </c>
      <c r="I19" s="63" t="inlineStr">
        <is>
          <t>100%</t>
        </is>
      </c>
    </row>
    <row r="20">
      <c r="A20" s="60" t="inlineStr"/>
      <c r="B20" s="61" t="inlineStr"/>
      <c r="C20" s="62" t="n"/>
      <c r="D20" s="62" t="n"/>
      <c r="E20" s="63" t="inlineStr">
        <is>
          <t>SINAPI</t>
        </is>
      </c>
      <c r="F20" s="63" t="inlineStr">
        <is>
          <t>~104803</t>
        </is>
      </c>
      <c r="G20" s="64" t="inlineStr">
        <is>
          <t>REMOÇÃO CALHAS E RUFOS, DE FORMA MANUAL, SEM REAPROVEITAMENTO. AF_09/2023</t>
        </is>
      </c>
      <c r="H20" s="65" t="inlineStr">
        <is>
          <t>M</t>
        </is>
      </c>
      <c r="I20" s="63" t="inlineStr">
        <is>
          <t>100%</t>
        </is>
      </c>
    </row>
    <row r="22">
      <c r="A22" s="57" t="inlineStr">
        <is>
          <t>3.1</t>
        </is>
      </c>
      <c r="B22" s="43" t="inlineStr">
        <is>
          <t>Alvenaria de bloco cerâmico e=14cm</t>
        </is>
      </c>
      <c r="C22" s="23" t="inlineStr">
        <is>
          <t>m²</t>
        </is>
      </c>
      <c r="D22" s="23" t="n">
        <v>41.2</v>
      </c>
      <c r="E22" s="58" t="inlineStr">
        <is>
          <t>↓ matches encontrados ↓</t>
        </is>
      </c>
      <c r="F22" s="59" t="n"/>
      <c r="G22" s="59" t="n"/>
      <c r="H22" s="59" t="n"/>
      <c r="I22" s="59" t="n"/>
    </row>
    <row r="23">
      <c r="A23" s="60" t="inlineStr"/>
      <c r="B23" s="61" t="inlineStr"/>
      <c r="C23" s="62" t="n"/>
      <c r="D23" s="62" t="n"/>
      <c r="E23" s="63" t="inlineStr">
        <is>
          <t>SINAPI</t>
        </is>
      </c>
      <c r="F23" s="63" t="inlineStr">
        <is>
          <t>89306</t>
        </is>
      </c>
      <c r="G23" s="64" t="inlineStr">
        <is>
          <t>ALVENARIA ESTRUTURAL DE BLOCOS CERÂMICOS 14X19X29, (ESPESSURA DE 14 CM), UTILIZANDO COLHER DE P</t>
        </is>
      </c>
      <c r="H23" s="65" t="inlineStr">
        <is>
          <t>M2</t>
        </is>
      </c>
      <c r="I23" s="63" t="inlineStr">
        <is>
          <t>93%</t>
        </is>
      </c>
    </row>
    <row r="24">
      <c r="A24" s="60" t="inlineStr"/>
      <c r="B24" s="61" t="inlineStr"/>
      <c r="C24" s="62" t="n"/>
      <c r="D24" s="62" t="n"/>
      <c r="E24" s="63" t="inlineStr">
        <is>
          <t>SINAPI</t>
        </is>
      </c>
      <c r="F24" s="63" t="inlineStr">
        <is>
          <t>89307</t>
        </is>
      </c>
      <c r="G24" s="64" t="inlineStr">
        <is>
          <t>ALVENARIA ESTRUTURAL DE BLOCOS CERÂMICOS 14X19X29, (ESPESSURA DE 14 CM), UTILIZANDO COLHER DE P</t>
        </is>
      </c>
      <c r="H24" s="65" t="inlineStr">
        <is>
          <t>M2</t>
        </is>
      </c>
      <c r="I24" s="63" t="inlineStr">
        <is>
          <t>93%</t>
        </is>
      </c>
    </row>
    <row r="26">
      <c r="A26" s="57" t="inlineStr">
        <is>
          <t>3.2</t>
        </is>
      </c>
      <c r="B26" s="43" t="inlineStr">
        <is>
          <t>Divisória em drywall (2 faces, com lã)</t>
        </is>
      </c>
      <c r="C26" s="23" t="inlineStr">
        <is>
          <t>m²</t>
        </is>
      </c>
      <c r="D26" s="23" t="n">
        <v>33.8</v>
      </c>
      <c r="E26" s="58" t="inlineStr">
        <is>
          <t>↓ matches encontrados ↓</t>
        </is>
      </c>
      <c r="F26" s="59" t="n"/>
      <c r="G26" s="59" t="n"/>
      <c r="H26" s="59" t="n"/>
      <c r="I26" s="59" t="n"/>
    </row>
    <row r="27">
      <c r="A27" s="60" t="inlineStr"/>
      <c r="B27" s="61" t="inlineStr"/>
      <c r="C27" s="62" t="n"/>
      <c r="D27" s="62" t="n"/>
      <c r="E27" s="63" t="inlineStr">
        <is>
          <t>SINAPI</t>
        </is>
      </c>
      <c r="F27" s="63" t="inlineStr">
        <is>
          <t>~102238</t>
        </is>
      </c>
      <c r="G27" s="64" t="inlineStr">
        <is>
          <t>DIVISORIA CEGA (N1) - PAINEL MDF, LINHA 90 MM - PERFIS DE ALUMÍNIO EXTRUDADO. AF_10/2025</t>
        </is>
      </c>
      <c r="H27" s="65" t="inlineStr">
        <is>
          <t>M2</t>
        </is>
      </c>
      <c r="I27" s="63" t="inlineStr">
        <is>
          <t>100%</t>
        </is>
      </c>
    </row>
    <row r="28">
      <c r="A28" s="60" t="inlineStr"/>
      <c r="B28" s="61" t="inlineStr"/>
      <c r="C28" s="62" t="n"/>
      <c r="D28" s="62" t="n"/>
      <c r="E28" s="63" t="inlineStr">
        <is>
          <t>SINAPI</t>
        </is>
      </c>
      <c r="F28" s="63" t="inlineStr">
        <is>
          <t>~102253</t>
        </is>
      </c>
      <c r="G28" s="64" t="inlineStr">
        <is>
          <t>DIVISORIA SANITÁRIA, EM GRANITO CINZA POLIDO, ESP = 3CM, ASSENTADO COM ARGAMASSA COLANTE AC III</t>
        </is>
      </c>
      <c r="H28" s="65" t="inlineStr">
        <is>
          <t>M2</t>
        </is>
      </c>
      <c r="I28" s="63" t="inlineStr">
        <is>
          <t>100%</t>
        </is>
      </c>
    </row>
    <row r="30">
      <c r="A30" s="57" t="inlineStr">
        <is>
          <t>4.1</t>
        </is>
      </c>
      <c r="B30" s="43" t="inlineStr">
        <is>
          <t>Contrapiso desempenado e=4cm</t>
        </is>
      </c>
      <c r="C30" s="23" t="inlineStr">
        <is>
          <t>m²</t>
        </is>
      </c>
      <c r="D30" s="23" t="n">
        <v>118.5</v>
      </c>
      <c r="E30" s="58" t="inlineStr">
        <is>
          <t>↓ matches encontrados ↓</t>
        </is>
      </c>
      <c r="F30" s="59" t="n"/>
      <c r="G30" s="59" t="n"/>
      <c r="H30" s="59" t="n"/>
      <c r="I30" s="59" t="n"/>
    </row>
    <row r="31">
      <c r="A31" s="60" t="inlineStr"/>
      <c r="B31" s="61" t="inlineStr"/>
      <c r="C31" s="62" t="n"/>
      <c r="D31" s="62" t="n"/>
      <c r="E31" s="63" t="inlineStr">
        <is>
          <t>SINAPI</t>
        </is>
      </c>
      <c r="F31" s="63" t="inlineStr">
        <is>
          <t>~88478</t>
        </is>
      </c>
      <c r="G31" s="64" t="inlineStr">
        <is>
          <t>CONTRAPISO COM ARGAMASSA AUTONIVELANTE, APLICADO SOBRE LAJE, ADERIDO, ESPESSURA 4CM. AF_07/2021</t>
        </is>
      </c>
      <c r="H31" s="65" t="inlineStr">
        <is>
          <t>M2</t>
        </is>
      </c>
      <c r="I31" s="63" t="inlineStr">
        <is>
          <t>100%</t>
        </is>
      </c>
    </row>
    <row r="32">
      <c r="A32" s="60" t="inlineStr"/>
      <c r="B32" s="61" t="inlineStr"/>
      <c r="C32" s="62" t="n"/>
      <c r="D32" s="62" t="n"/>
      <c r="E32" s="63" t="inlineStr">
        <is>
          <t>SINAPI</t>
        </is>
      </c>
      <c r="F32" s="63" t="inlineStr">
        <is>
          <t>~88477</t>
        </is>
      </c>
      <c r="G32" s="64" t="inlineStr">
        <is>
          <t>CONTRAPISO COM ARGAMASSA AUTONIVELANTE, APLICADO SOBRE LAJE, ADERIDO, ESPESSURA 3CM. AF_07/2021</t>
        </is>
      </c>
      <c r="H32" s="65" t="inlineStr">
        <is>
          <t>M2</t>
        </is>
      </c>
      <c r="I32" s="63" t="inlineStr">
        <is>
          <t>100%</t>
        </is>
      </c>
    </row>
    <row r="34">
      <c r="A34" s="57" t="inlineStr">
        <is>
          <t>4.2</t>
        </is>
      </c>
      <c r="B34" s="43" t="inlineStr">
        <is>
          <t>Piso porcelanato retificado 60x60</t>
        </is>
      </c>
      <c r="C34" s="23" t="inlineStr">
        <is>
          <t>m²</t>
        </is>
      </c>
      <c r="D34" s="23" t="n">
        <v>96.3</v>
      </c>
      <c r="E34" s="58" t="inlineStr">
        <is>
          <t>↓ matches encontrados ↓</t>
        </is>
      </c>
      <c r="F34" s="59" t="n"/>
      <c r="G34" s="59" t="n"/>
      <c r="H34" s="59" t="n"/>
      <c r="I34" s="59" t="n"/>
    </row>
    <row r="35">
      <c r="A35" s="60" t="inlineStr"/>
      <c r="B35" s="61" t="inlineStr"/>
      <c r="C35" s="62" t="n"/>
      <c r="D35" s="62" t="n"/>
      <c r="E35" s="63" t="inlineStr">
        <is>
          <t>SINAPI</t>
        </is>
      </c>
      <c r="F35" s="63" t="inlineStr">
        <is>
          <t>~98671</t>
        </is>
      </c>
      <c r="G35" s="64" t="inlineStr">
        <is>
          <t>PISO EM GRANITO APLICADO EM AMBIENTES INTERNOS. AF_02/2026</t>
        </is>
      </c>
      <c r="H35" s="65" t="inlineStr">
        <is>
          <t>M2</t>
        </is>
      </c>
      <c r="I35" s="63" t="inlineStr">
        <is>
          <t>100%</t>
        </is>
      </c>
    </row>
    <row r="36">
      <c r="A36" s="60" t="inlineStr"/>
      <c r="B36" s="61" t="inlineStr"/>
      <c r="C36" s="62" t="n"/>
      <c r="D36" s="62" t="n"/>
      <c r="E36" s="63" t="inlineStr">
        <is>
          <t>SINAPI</t>
        </is>
      </c>
      <c r="F36" s="63" t="inlineStr">
        <is>
          <t>~101732</t>
        </is>
      </c>
      <c r="G36" s="64" t="inlineStr">
        <is>
          <t>PISO EM PEDRA ARDÓSIA ASSENTADO SOBRE ARGAMASSA 1:3 (CIMENTO E AREIA). AF_02/2026</t>
        </is>
      </c>
      <c r="H36" s="65" t="inlineStr">
        <is>
          <t>M2</t>
        </is>
      </c>
      <c r="I36" s="63" t="inlineStr">
        <is>
          <t>100%</t>
        </is>
      </c>
    </row>
    <row r="38">
      <c r="A38" s="57" t="inlineStr">
        <is>
          <t>4.3</t>
        </is>
      </c>
      <c r="B38" s="43" t="inlineStr">
        <is>
          <t>Rodapé em porcelanato h=7cm</t>
        </is>
      </c>
      <c r="C38" s="23" t="inlineStr">
        <is>
          <t>m</t>
        </is>
      </c>
      <c r="D38" s="23" t="n">
        <v>84.59999999999999</v>
      </c>
      <c r="E38" s="58" t="inlineStr">
        <is>
          <t>↓ matches encontrados ↓</t>
        </is>
      </c>
      <c r="F38" s="59" t="n"/>
      <c r="G38" s="59" t="n"/>
      <c r="H38" s="59" t="n"/>
      <c r="I38" s="59" t="n"/>
    </row>
    <row r="39">
      <c r="A39" s="60" t="inlineStr"/>
      <c r="B39" s="61" t="inlineStr"/>
      <c r="C39" s="62" t="n"/>
      <c r="D39" s="62" t="n"/>
      <c r="E39" s="63" t="inlineStr">
        <is>
          <t>SINAPI</t>
        </is>
      </c>
      <c r="F39" s="63" t="inlineStr">
        <is>
          <t>~88650</t>
        </is>
      </c>
      <c r="G39" s="64" t="inlineStr">
        <is>
          <t>RODAPÉ CERÂMICO DE 7CM DE ALTURA COM PLACAS TIPO ESMALTADA DE DIMENSÕES 60X60CM. AF_02/2023</t>
        </is>
      </c>
      <c r="H39" s="65" t="inlineStr">
        <is>
          <t>M</t>
        </is>
      </c>
      <c r="I39" s="63" t="inlineStr">
        <is>
          <t>100%</t>
        </is>
      </c>
    </row>
    <row r="40">
      <c r="A40" s="60" t="inlineStr"/>
      <c r="B40" s="61" t="inlineStr"/>
      <c r="C40" s="62" t="n"/>
      <c r="D40" s="62" t="n"/>
      <c r="E40" s="63" t="inlineStr">
        <is>
          <t>SINAPI</t>
        </is>
      </c>
      <c r="F40" s="63" t="inlineStr">
        <is>
          <t>~101739</t>
        </is>
      </c>
      <c r="G40" s="64" t="inlineStr">
        <is>
          <t>RODAPÉ EM MADEIRA, ALTURA 7CM, FIXADO COM COLA PVA E PREGOS. AF_02/2026</t>
        </is>
      </c>
      <c r="H40" s="65" t="inlineStr">
        <is>
          <t>M</t>
        </is>
      </c>
      <c r="I40" s="63" t="inlineStr">
        <is>
          <t>100%</t>
        </is>
      </c>
    </row>
    <row r="42">
      <c r="A42" s="57" t="inlineStr">
        <is>
          <t>4.4</t>
        </is>
      </c>
      <c r="B42" s="43" t="inlineStr">
        <is>
          <t>Piso vinílico em manta (sala de reunião)</t>
        </is>
      </c>
      <c r="C42" s="23" t="inlineStr">
        <is>
          <t>m²</t>
        </is>
      </c>
      <c r="D42" s="23" t="n">
        <v>22.2</v>
      </c>
      <c r="E42" s="58" t="inlineStr">
        <is>
          <t>↓ matches encontrados ↓</t>
        </is>
      </c>
      <c r="F42" s="59" t="n"/>
      <c r="G42" s="59" t="n"/>
      <c r="H42" s="59" t="n"/>
      <c r="I42" s="59" t="n"/>
    </row>
    <row r="43">
      <c r="A43" s="60" t="inlineStr"/>
      <c r="B43" s="61" t="inlineStr"/>
      <c r="C43" s="62" t="n"/>
      <c r="D43" s="62" t="n"/>
      <c r="E43" s="63" t="inlineStr">
        <is>
          <t>SINAPI</t>
        </is>
      </c>
      <c r="F43" s="63" t="inlineStr">
        <is>
          <t>~106790</t>
        </is>
      </c>
      <c r="G43" s="64" t="inlineStr">
        <is>
          <t>PISO VINÍLICO SEMI-FLEXÍVEL EM RÉGUAS, PADRÃO LISO, ESPESSURA 3,2 MM, FIXADO COM COLA. AF_02/20</t>
        </is>
      </c>
      <c r="H43" s="65" t="inlineStr">
        <is>
          <t>M2</t>
        </is>
      </c>
      <c r="I43" s="63" t="inlineStr">
        <is>
          <t>100%</t>
        </is>
      </c>
    </row>
    <row r="44">
      <c r="A44" s="60" t="inlineStr"/>
      <c r="B44" s="61" t="inlineStr"/>
      <c r="C44" s="62" t="n"/>
      <c r="D44" s="62" t="n"/>
      <c r="E44" s="63" t="inlineStr">
        <is>
          <t>SINAPI</t>
        </is>
      </c>
      <c r="F44" s="63" t="inlineStr">
        <is>
          <t>~101728</t>
        </is>
      </c>
      <c r="G44" s="64" t="inlineStr">
        <is>
          <t>PISO VINÍLICO FLEXÍVEL EM MANTA, PADRÃO LISO, ESPESSURA 2 MM, FIXADO COM COLA. AF_02/2026</t>
        </is>
      </c>
      <c r="H44" s="65" t="inlineStr">
        <is>
          <t>M2</t>
        </is>
      </c>
      <c r="I44" s="63" t="inlineStr">
        <is>
          <t>100%</t>
        </is>
      </c>
    </row>
    <row r="46">
      <c r="A46" s="57" t="inlineStr">
        <is>
          <t>5.1</t>
        </is>
      </c>
      <c r="B46" s="43" t="inlineStr">
        <is>
          <t>Forro de gesso acartonado liso</t>
        </is>
      </c>
      <c r="C46" s="23" t="inlineStr">
        <is>
          <t>m²</t>
        </is>
      </c>
      <c r="D46" s="23" t="n">
        <v>101.7</v>
      </c>
      <c r="E46" s="58" t="inlineStr">
        <is>
          <t>↓ matches encontrados ↓</t>
        </is>
      </c>
      <c r="F46" s="59" t="n"/>
      <c r="G46" s="59" t="n"/>
      <c r="H46" s="59" t="n"/>
      <c r="I46" s="59" t="n"/>
    </row>
    <row r="47">
      <c r="A47" s="60" t="inlineStr"/>
      <c r="B47" s="61" t="inlineStr"/>
      <c r="C47" s="62" t="n"/>
      <c r="D47" s="62" t="n"/>
      <c r="E47" s="63" t="inlineStr">
        <is>
          <t>SINAPI</t>
        </is>
      </c>
      <c r="F47" s="63" t="inlineStr">
        <is>
          <t>106129</t>
        </is>
      </c>
      <c r="G47" s="64" t="inlineStr">
        <is>
          <t xml:space="preserve">REMOÇÃO DE ENTULHO CLASSE B (PEÇAS MAIORES DE GESSO ACARTONADO) TRANSPORTADOS POR CREMALHEIRA. </t>
        </is>
      </c>
      <c r="H47" s="65" t="inlineStr">
        <is>
          <t>M3</t>
        </is>
      </c>
      <c r="I47" s="63" t="inlineStr">
        <is>
          <t>16%</t>
        </is>
      </c>
    </row>
    <row r="49">
      <c r="A49" s="57" t="inlineStr">
        <is>
          <t>5.2</t>
        </is>
      </c>
      <c r="B49" s="43" t="inlineStr">
        <is>
          <t>Sanca de gesso perimetral</t>
        </is>
      </c>
      <c r="C49" s="23" t="inlineStr">
        <is>
          <t>m</t>
        </is>
      </c>
      <c r="D49" s="23" t="n">
        <v>46</v>
      </c>
      <c r="E49" s="58" t="inlineStr">
        <is>
          <t>↓ matches encontrados ↓</t>
        </is>
      </c>
      <c r="F49" s="59" t="n"/>
      <c r="G49" s="59" t="n"/>
      <c r="H49" s="59" t="n"/>
      <c r="I49" s="59" t="n"/>
    </row>
    <row r="50">
      <c r="A50" s="60" t="inlineStr"/>
      <c r="B50" s="61" t="inlineStr"/>
      <c r="C50" s="62" t="n"/>
      <c r="D50" s="62" t="n"/>
      <c r="E50" s="63" t="inlineStr">
        <is>
          <t>SINAPI</t>
        </is>
      </c>
      <c r="F50" s="63" t="inlineStr">
        <is>
          <t>~99054</t>
        </is>
      </c>
      <c r="G50" s="64" t="inlineStr">
        <is>
          <t>ACABAMENTOS PARA FORRO (SANCA DE GESSO, MONTADA NA OBRA). AF_08/2023_PS</t>
        </is>
      </c>
      <c r="H50" s="65" t="inlineStr">
        <is>
          <t>M2</t>
        </is>
      </c>
      <c r="I50" s="63" t="inlineStr">
        <is>
          <t>100%</t>
        </is>
      </c>
    </row>
    <row r="51">
      <c r="A51" s="60" t="inlineStr"/>
      <c r="B51" s="61" t="inlineStr"/>
      <c r="C51" s="62" t="n"/>
      <c r="D51" s="62" t="n"/>
      <c r="E51" s="63" t="inlineStr">
        <is>
          <t>SINAPI</t>
        </is>
      </c>
      <c r="F51" s="63" t="inlineStr">
        <is>
          <t>~86904</t>
        </is>
      </c>
      <c r="G51" s="64" t="inlineStr">
        <is>
          <t>LAVATÓRIO LOUÇA BRANCA SUSPENSO, *40 X 30* CM OU EQUIVALENTE, PADRÃO POPULAR - FORNECIMENTO E I</t>
        </is>
      </c>
      <c r="H51" s="65" t="inlineStr">
        <is>
          <t>UN</t>
        </is>
      </c>
      <c r="I51" s="63" t="inlineStr">
        <is>
          <t>69%</t>
        </is>
      </c>
    </row>
    <row r="53">
      <c r="A53" s="57" t="inlineStr">
        <is>
          <t>6.1</t>
        </is>
      </c>
      <c r="B53" s="43" t="inlineStr">
        <is>
          <t>Pintura látex acrílica em parede (2 demãos)</t>
        </is>
      </c>
      <c r="C53" s="23" t="inlineStr">
        <is>
          <t>m²</t>
        </is>
      </c>
      <c r="D53" s="23" t="n">
        <v>214</v>
      </c>
      <c r="E53" s="58" t="inlineStr">
        <is>
          <t>↓ matches encontrados ↓</t>
        </is>
      </c>
      <c r="F53" s="59" t="n"/>
      <c r="G53" s="59" t="n"/>
      <c r="H53" s="59" t="n"/>
      <c r="I53" s="59" t="n"/>
    </row>
    <row r="54">
      <c r="A54" s="60" t="inlineStr"/>
      <c r="B54" s="61" t="inlineStr"/>
      <c r="C54" s="62" t="n"/>
      <c r="D54" s="62" t="n"/>
      <c r="E54" s="63" t="inlineStr">
        <is>
          <t>SINAPI</t>
        </is>
      </c>
      <c r="F54" s="63" t="inlineStr">
        <is>
          <t>95626</t>
        </is>
      </c>
      <c r="G54" s="64" t="inlineStr">
        <is>
          <t>APLICAÇÃO MANUAL DE TINTA LÁTEX ACRÍLICA EM PAREDE EXTERNAS DE CASAS, DUAS DEMÃOS. AF_03/2024</t>
        </is>
      </c>
      <c r="H54" s="65" t="inlineStr">
        <is>
          <t>M2</t>
        </is>
      </c>
      <c r="I54" s="63" t="inlineStr">
        <is>
          <t>63%</t>
        </is>
      </c>
    </row>
    <row r="56">
      <c r="A56" s="57" t="inlineStr">
        <is>
          <t>6.2</t>
        </is>
      </c>
      <c r="B56" s="43" t="inlineStr">
        <is>
          <t>Pintura em forro de gesso</t>
        </is>
      </c>
      <c r="C56" s="23" t="inlineStr">
        <is>
          <t>m²</t>
        </is>
      </c>
      <c r="D56" s="23" t="n">
        <v>101.7</v>
      </c>
      <c r="E56" s="58" t="inlineStr">
        <is>
          <t>↓ matches encontrados ↓</t>
        </is>
      </c>
      <c r="F56" s="59" t="n"/>
      <c r="G56" s="59" t="n"/>
      <c r="H56" s="59" t="n"/>
      <c r="I56" s="59" t="n"/>
    </row>
    <row r="57">
      <c r="A57" s="60" t="inlineStr"/>
      <c r="B57" s="61" t="inlineStr"/>
      <c r="C57" s="62" t="n"/>
      <c r="D57" s="62" t="n"/>
      <c r="E57" s="63" t="inlineStr">
        <is>
          <t>SINAPI</t>
        </is>
      </c>
      <c r="F57" s="63" t="inlineStr">
        <is>
          <t>~102232</t>
        </is>
      </c>
      <c r="G57" s="64" t="inlineStr">
        <is>
          <t>PINTURA TINTA DE ACABAMENTO (PIGMENTADA) POLIURETÂNICA EM MADEIRA, 3 DEMÃOS. AF_01/2021</t>
        </is>
      </c>
      <c r="H57" s="65" t="inlineStr">
        <is>
          <t>M2</t>
        </is>
      </c>
      <c r="I57" s="63" t="inlineStr">
        <is>
          <t>100%</t>
        </is>
      </c>
    </row>
    <row r="58">
      <c r="A58" s="60" t="inlineStr"/>
      <c r="B58" s="61" t="inlineStr"/>
      <c r="C58" s="62" t="n"/>
      <c r="D58" s="62" t="n"/>
      <c r="E58" s="63" t="inlineStr">
        <is>
          <t>SINAPI</t>
        </is>
      </c>
      <c r="F58" s="63" t="inlineStr">
        <is>
          <t>~102198</t>
        </is>
      </c>
      <c r="G58" s="64" t="inlineStr">
        <is>
          <t>PINTURA FUNDO NIVELADOR ACRÍLICO BRANCO EM MADEIRA. AF_01/2021</t>
        </is>
      </c>
      <c r="H58" s="65" t="inlineStr">
        <is>
          <t>M2</t>
        </is>
      </c>
      <c r="I58" s="63" t="inlineStr">
        <is>
          <t>100%</t>
        </is>
      </c>
    </row>
    <row r="60">
      <c r="A60" s="57" t="inlineStr">
        <is>
          <t>7.1</t>
        </is>
      </c>
      <c r="B60" s="43" t="inlineStr">
        <is>
          <t>Porta de madeira 80x210 com batente e ferragens</t>
        </is>
      </c>
      <c r="C60" s="23" t="inlineStr">
        <is>
          <t>un</t>
        </is>
      </c>
      <c r="D60" s="23" t="n">
        <v>6</v>
      </c>
      <c r="E60" s="58" t="inlineStr">
        <is>
          <t>↓ matches encontrados ↓</t>
        </is>
      </c>
      <c r="F60" s="59" t="n"/>
      <c r="G60" s="59" t="n"/>
      <c r="H60" s="59" t="n"/>
      <c r="I60" s="59" t="n"/>
    </row>
    <row r="61">
      <c r="A61" s="60" t="inlineStr"/>
      <c r="B61" s="61" t="inlineStr"/>
      <c r="C61" s="62" t="n"/>
      <c r="D61" s="62" t="n"/>
      <c r="E61" s="63" t="inlineStr">
        <is>
          <t>SINAPI</t>
        </is>
      </c>
      <c r="F61" s="63" t="inlineStr">
        <is>
          <t>~105472</t>
        </is>
      </c>
      <c r="G61" s="64" t="inlineStr">
        <is>
          <t xml:space="preserve">CARGA E DESCARGA MANUAL, DE JANELA, KIT PORTA-PRONTA OU PORTA DE MADEIRA, PORTA DE AÇO E PORTA </t>
        </is>
      </c>
      <c r="H61" s="65" t="inlineStr">
        <is>
          <t>T</t>
        </is>
      </c>
      <c r="I61" s="63" t="inlineStr">
        <is>
          <t>74%</t>
        </is>
      </c>
    </row>
    <row r="62">
      <c r="A62" s="60" t="inlineStr"/>
      <c r="B62" s="61" t="inlineStr"/>
      <c r="C62" s="62" t="n"/>
      <c r="D62" s="62" t="n"/>
      <c r="E62" s="63" t="inlineStr">
        <is>
          <t>SINAPI</t>
        </is>
      </c>
      <c r="F62" s="63" t="inlineStr">
        <is>
          <t>~105413</t>
        </is>
      </c>
      <c r="G62" s="64" t="inlineStr">
        <is>
          <t xml:space="preserve">CARGA E DESCARGA MANUAL, DE JANELA, KIT PORTA-PRONTA OU PORTA DE MADEIRA, PORTA DE AÇO E PORTA </t>
        </is>
      </c>
      <c r="H62" s="65" t="inlineStr">
        <is>
          <t>T</t>
        </is>
      </c>
      <c r="I62" s="63" t="inlineStr">
        <is>
          <t>74%</t>
        </is>
      </c>
    </row>
    <row r="64">
      <c r="A64" s="57" t="inlineStr">
        <is>
          <t>7.2</t>
        </is>
      </c>
      <c r="B64" s="43" t="inlineStr">
        <is>
          <t>Porta de vidro temperado 90x210</t>
        </is>
      </c>
      <c r="C64" s="23" t="inlineStr">
        <is>
          <t>un</t>
        </is>
      </c>
      <c r="D64" s="23" t="n">
        <v>2</v>
      </c>
      <c r="E64" s="58" t="inlineStr">
        <is>
          <t>↓ matches encontrados ↓</t>
        </is>
      </c>
      <c r="F64" s="59" t="n"/>
      <c r="G64" s="59" t="n"/>
      <c r="H64" s="59" t="n"/>
      <c r="I64" s="59" t="n"/>
    </row>
    <row r="65">
      <c r="A65" s="60" t="inlineStr"/>
      <c r="B65" s="61" t="inlineStr"/>
      <c r="C65" s="62" t="n"/>
      <c r="D65" s="62" t="n"/>
      <c r="E65" s="63" t="inlineStr">
        <is>
          <t>SINAPI</t>
        </is>
      </c>
      <c r="F65" s="63" t="inlineStr">
        <is>
          <t>102182</t>
        </is>
      </c>
      <c r="G65" s="64" t="inlineStr">
        <is>
          <t>PORTA PIVOTANTE DE VIDRO TEMPERADO, 90X210 CM, ESPESSURA 10 MM, INCLUSIVE ACESSÓRIOS. AF_11/202</t>
        </is>
      </c>
      <c r="H65" s="65" t="inlineStr">
        <is>
          <t>UN</t>
        </is>
      </c>
      <c r="I65" s="63" t="inlineStr">
        <is>
          <t>100%</t>
        </is>
      </c>
    </row>
    <row r="66">
      <c r="A66" s="60" t="inlineStr"/>
      <c r="B66" s="61" t="inlineStr"/>
      <c r="C66" s="62" t="n"/>
      <c r="D66" s="62" t="n"/>
      <c r="E66" s="63" t="inlineStr">
        <is>
          <t>SINAPI</t>
        </is>
      </c>
      <c r="F66" s="63" t="inlineStr">
        <is>
          <t>102186</t>
        </is>
      </c>
      <c r="G66" s="64" t="inlineStr">
        <is>
          <t>PORTA DE CORRER EM VIDRO TEMPERADO, 90X210 CM, ESPESSURA 10 MM, INCLUSIVE ACESSÓRIOS. AF_11/202</t>
        </is>
      </c>
      <c r="H66" s="65" t="inlineStr">
        <is>
          <t>UN</t>
        </is>
      </c>
      <c r="I66" s="63" t="inlineStr">
        <is>
          <t>100%</t>
        </is>
      </c>
    </row>
    <row r="68">
      <c r="A68" s="57" t="inlineStr">
        <is>
          <t>8.1</t>
        </is>
      </c>
      <c r="B68" s="43" t="inlineStr">
        <is>
          <t>Luminária LED de embutir 60x60</t>
        </is>
      </c>
      <c r="C68" s="23" t="inlineStr">
        <is>
          <t>un</t>
        </is>
      </c>
      <c r="D68" s="23" t="n">
        <v>24</v>
      </c>
      <c r="E68" s="58" t="inlineStr">
        <is>
          <t>↓ matches encontrados ↓</t>
        </is>
      </c>
      <c r="F68" s="59" t="n"/>
      <c r="G68" s="59" t="n"/>
      <c r="H68" s="59" t="n"/>
      <c r="I68" s="59" t="n"/>
    </row>
    <row r="69">
      <c r="A69" s="60" t="inlineStr"/>
      <c r="B69" s="61" t="inlineStr"/>
      <c r="C69" s="62" t="n"/>
      <c r="D69" s="62" t="n"/>
      <c r="E69" s="63" t="inlineStr">
        <is>
          <t>SINAPI</t>
        </is>
      </c>
      <c r="F69" s="63" t="inlineStr">
        <is>
          <t>105542</t>
        </is>
      </c>
      <c r="G69" s="64" t="inlineStr">
        <is>
          <t>LUMINÁRIA LED DE EMBUTIR - QUADRADA 60X60CM, INCLUSO DRIVER - FORNECIMENTO E INSTALAÇÃO. AF_09/</t>
        </is>
      </c>
      <c r="H69" s="65" t="inlineStr">
        <is>
          <t>UN</t>
        </is>
      </c>
      <c r="I69" s="63" t="inlineStr">
        <is>
          <t>100%</t>
        </is>
      </c>
    </row>
    <row r="71">
      <c r="A71" s="57" t="inlineStr">
        <is>
          <t>8.2</t>
        </is>
      </c>
      <c r="B71" s="43" t="inlineStr">
        <is>
          <t>Spot LED de embutir redondo</t>
        </is>
      </c>
      <c r="C71" s="23" t="inlineStr">
        <is>
          <t>un</t>
        </is>
      </c>
      <c r="D71" s="23" t="n">
        <v>18</v>
      </c>
      <c r="E71" s="58" t="inlineStr">
        <is>
          <t>↓ matches encontrados ↓</t>
        </is>
      </c>
      <c r="F71" s="59" t="n"/>
      <c r="G71" s="59" t="n"/>
      <c r="H71" s="59" t="n"/>
      <c r="I71" s="59" t="n"/>
    </row>
    <row r="72">
      <c r="A72" s="60" t="inlineStr"/>
      <c r="B72" s="61" t="inlineStr"/>
      <c r="C72" s="62" t="n"/>
      <c r="D72" s="62" t="n"/>
      <c r="E72" s="63" t="inlineStr">
        <is>
          <t>SINAPI</t>
        </is>
      </c>
      <c r="F72" s="63" t="inlineStr">
        <is>
          <t>106773</t>
        </is>
      </c>
      <c r="G72" s="64" t="inlineStr">
        <is>
          <t>CUBA DE EMBUTIR REDONDA EM LOUÇA BRANCA, 36 CM OU EQUIVALENTE - FORNECIMENTO E INSTALAÇÃO. AF_0</t>
        </is>
      </c>
      <c r="H72" s="65" t="inlineStr">
        <is>
          <t>UN</t>
        </is>
      </c>
      <c r="I72" s="63" t="inlineStr">
        <is>
          <t>63%</t>
        </is>
      </c>
    </row>
    <row r="74">
      <c r="A74" s="57" t="inlineStr">
        <is>
          <t>8.3</t>
        </is>
      </c>
      <c r="B74" s="43" t="inlineStr">
        <is>
          <t>Pendente decorativo sobre bancada</t>
        </is>
      </c>
      <c r="C74" s="23" t="inlineStr">
        <is>
          <t>un</t>
        </is>
      </c>
      <c r="D74" s="23" t="n">
        <v>3</v>
      </c>
      <c r="E74" s="58" t="inlineStr">
        <is>
          <t>↓ matches encontrados ↓</t>
        </is>
      </c>
      <c r="F74" s="59" t="n"/>
      <c r="G74" s="59" t="n"/>
      <c r="H74" s="59" t="n"/>
      <c r="I74" s="59" t="n"/>
    </row>
    <row r="75">
      <c r="A75" s="60" t="inlineStr"/>
      <c r="B75" s="61" t="inlineStr"/>
      <c r="C75" s="62" t="n"/>
      <c r="D75" s="62" t="n"/>
      <c r="E75" s="63" t="inlineStr">
        <is>
          <t>SINAPI</t>
        </is>
      </c>
      <c r="F75" s="63" t="inlineStr">
        <is>
          <t>~95696</t>
        </is>
      </c>
      <c r="G75" s="64" t="inlineStr">
        <is>
          <t>SPRINKLER TIPO PENDENTE, 68 °C, UNIÃO POR ROSCA DN 15 (1/2") - FORNECIMENTO E INSTALAÇÃO. AF_01</t>
        </is>
      </c>
      <c r="H75" s="65" t="inlineStr">
        <is>
          <t>UN</t>
        </is>
      </c>
      <c r="I75" s="63" t="inlineStr">
        <is>
          <t>100%</t>
        </is>
      </c>
    </row>
    <row r="77">
      <c r="A77" s="57" t="inlineStr">
        <is>
          <t>9.1</t>
        </is>
      </c>
      <c r="B77" s="43" t="inlineStr">
        <is>
          <t>Ponto de tomada 2P+T 10A</t>
        </is>
      </c>
      <c r="C77" s="23" t="inlineStr">
        <is>
          <t>un</t>
        </is>
      </c>
      <c r="D77" s="23" t="n">
        <v>32</v>
      </c>
      <c r="E77" s="58" t="inlineStr">
        <is>
          <t>↓ matches encontrados ↓</t>
        </is>
      </c>
      <c r="F77" s="59" t="n"/>
      <c r="G77" s="59" t="n"/>
      <c r="H77" s="59" t="n"/>
      <c r="I77" s="59" t="n"/>
    </row>
    <row r="78">
      <c r="A78" s="60" t="inlineStr"/>
      <c r="B78" s="61" t="inlineStr"/>
      <c r="C78" s="62" t="n"/>
      <c r="D78" s="62" t="n"/>
      <c r="E78" s="63" t="inlineStr">
        <is>
          <t>SINAPI</t>
        </is>
      </c>
      <c r="F78" s="63" t="inlineStr">
        <is>
          <t>~92010</t>
        </is>
      </c>
      <c r="G78" s="64" t="inlineStr">
        <is>
          <t>TOMADA MÉDIA DE EMBUTIR (3 MÓDULOS), 2P+T 10 A, SEM SUPORTE E SEM PLACA - FORNECIMENTO E INSTAL</t>
        </is>
      </c>
      <c r="H78" s="65" t="inlineStr">
        <is>
          <t>UN</t>
        </is>
      </c>
      <c r="I78" s="63" t="inlineStr">
        <is>
          <t>96%</t>
        </is>
      </c>
    </row>
    <row r="79">
      <c r="A79" s="60" t="inlineStr"/>
      <c r="B79" s="61" t="inlineStr"/>
      <c r="C79" s="62" t="n"/>
      <c r="D79" s="62" t="n"/>
      <c r="E79" s="63" t="inlineStr">
        <is>
          <t>SINAPI</t>
        </is>
      </c>
      <c r="F79" s="63" t="inlineStr">
        <is>
          <t>~91990</t>
        </is>
      </c>
      <c r="G79" s="64" t="inlineStr">
        <is>
          <t>TOMADA ALTA DE EMBUTIR (1 MÓDULO), 2P+T 10 A, SEM SUPORTE E SEM PLACA - FORNECIMENTO E INSTALAÇ</t>
        </is>
      </c>
      <c r="H79" s="65" t="inlineStr">
        <is>
          <t>UN</t>
        </is>
      </c>
      <c r="I79" s="63" t="inlineStr">
        <is>
          <t>96%</t>
        </is>
      </c>
    </row>
    <row r="81">
      <c r="A81" s="57" t="inlineStr">
        <is>
          <t>9.2</t>
        </is>
      </c>
      <c r="B81" s="43" t="inlineStr">
        <is>
          <t>Ponto de interruptor</t>
        </is>
      </c>
      <c r="C81" s="23" t="inlineStr">
        <is>
          <t>un</t>
        </is>
      </c>
      <c r="D81" s="23" t="n">
        <v>14</v>
      </c>
      <c r="E81" s="58" t="inlineStr">
        <is>
          <t>↓ matches encontrados ↓</t>
        </is>
      </c>
      <c r="F81" s="59" t="n"/>
      <c r="G81" s="59" t="n"/>
      <c r="H81" s="59" t="n"/>
      <c r="I81" s="59" t="n"/>
    </row>
    <row r="82">
      <c r="A82" s="60" t="inlineStr"/>
      <c r="B82" s="61" t="inlineStr"/>
      <c r="C82" s="62" t="n"/>
      <c r="D82" s="62" t="n"/>
      <c r="E82" s="63" t="inlineStr">
        <is>
          <t>SINAPI</t>
        </is>
      </c>
      <c r="F82" s="63" t="inlineStr">
        <is>
          <t>91955</t>
        </is>
      </c>
      <c r="G82" s="64" t="inlineStr">
        <is>
          <t>INTERRUPTOR PARALELO (1 MÓDULO), 10A/250V, INCLUINDO SUPORTE E PLACA - FORNECIMENTO E INSTALAÇÃ</t>
        </is>
      </c>
      <c r="H82" s="65" t="inlineStr">
        <is>
          <t>UN</t>
        </is>
      </c>
      <c r="I82" s="63" t="inlineStr">
        <is>
          <t>64%</t>
        </is>
      </c>
    </row>
    <row r="83">
      <c r="A83" s="60" t="inlineStr"/>
      <c r="B83" s="61" t="inlineStr"/>
      <c r="C83" s="62" t="n"/>
      <c r="D83" s="62" t="n"/>
      <c r="E83" s="63" t="inlineStr">
        <is>
          <t>SINAPI</t>
        </is>
      </c>
      <c r="F83" s="63" t="inlineStr">
        <is>
          <t>91954</t>
        </is>
      </c>
      <c r="G83" s="64" t="inlineStr">
        <is>
          <t>INTERRUPTOR PARALELO (1 MÓDULO), 10A/250V, SEM SUPORTE E SEM PLACA - FORNECIMENTO E INSTALAÇÃO.</t>
        </is>
      </c>
      <c r="H83" s="65" t="inlineStr">
        <is>
          <t>UN</t>
        </is>
      </c>
      <c r="I83" s="63" t="inlineStr">
        <is>
          <t>64%</t>
        </is>
      </c>
    </row>
    <row r="85">
      <c r="A85" s="66" t="inlineStr">
        <is>
          <t>9.3</t>
        </is>
      </c>
      <c r="B85" s="67" t="inlineStr">
        <is>
          <t>Ponto de rede/dados RJ45 cat6</t>
        </is>
      </c>
      <c r="C85" s="66" t="inlineStr">
        <is>
          <t>un</t>
        </is>
      </c>
      <c r="D85" s="66" t="n">
        <v>20</v>
      </c>
      <c r="E85" s="68" t="inlineStr">
        <is>
          <t>Sem match SINAPI (descrição muito específica) — buscar manualmente em https://www.caixa.gov.br/sinapi</t>
        </is>
      </c>
      <c r="F85" s="69" t="n"/>
      <c r="G85" s="69" t="n"/>
      <c r="H85" s="69" t="n"/>
      <c r="I85" s="69" t="n"/>
    </row>
    <row r="86">
      <c r="A86" s="57" t="inlineStr">
        <is>
          <t>10.1</t>
        </is>
      </c>
      <c r="B86" s="43" t="inlineStr">
        <is>
          <t>Ar-condicionado split cassete 36.000 BTU</t>
        </is>
      </c>
      <c r="C86" s="23" t="inlineStr">
        <is>
          <t>un</t>
        </is>
      </c>
      <c r="D86" s="23" t="n">
        <v>2</v>
      </c>
      <c r="E86" s="58" t="inlineStr">
        <is>
          <t>↓ matches encontrados ↓</t>
        </is>
      </c>
      <c r="F86" s="59" t="n"/>
      <c r="G86" s="59" t="n"/>
      <c r="H86" s="59" t="n"/>
      <c r="I86" s="59" t="n"/>
    </row>
    <row r="87">
      <c r="A87" s="60" t="inlineStr"/>
      <c r="B87" s="61" t="inlineStr"/>
      <c r="C87" s="62" t="n"/>
      <c r="D87" s="62" t="n"/>
      <c r="E87" s="63" t="inlineStr">
        <is>
          <t>SINAPI</t>
        </is>
      </c>
      <c r="F87" s="63" t="inlineStr">
        <is>
          <t>103272</t>
        </is>
      </c>
      <c r="G87" s="64" t="inlineStr">
        <is>
          <t>AR CONDICIONADO SPLIT ON/OFF, CASSETE (TETO), 36000 BTU/H, CICLO QUENTE/FRIO - FORNECIMENTO E I</t>
        </is>
      </c>
      <c r="H87" s="65" t="inlineStr">
        <is>
          <t>UN</t>
        </is>
      </c>
      <c r="I87" s="63" t="inlineStr">
        <is>
          <t>72%</t>
        </is>
      </c>
    </row>
    <row r="88">
      <c r="A88" s="60" t="inlineStr"/>
      <c r="B88" s="61" t="inlineStr"/>
      <c r="C88" s="62" t="n"/>
      <c r="D88" s="62" t="n"/>
      <c r="E88" s="63" t="inlineStr">
        <is>
          <t>SINAPI</t>
        </is>
      </c>
      <c r="F88" s="63" t="inlineStr">
        <is>
          <t>103276</t>
        </is>
      </c>
      <c r="G88" s="64" t="inlineStr">
        <is>
          <t>AR CONDICIONADO SPLIT ON/OFF, CASSETE (TETO), 60000 BTU/H, CICLO QUENTE/FRIO - FORNECIMENTO E I</t>
        </is>
      </c>
      <c r="H88" s="65" t="inlineStr">
        <is>
          <t>UN</t>
        </is>
      </c>
      <c r="I88" s="63" t="inlineStr">
        <is>
          <t>67%</t>
        </is>
      </c>
    </row>
    <row r="90">
      <c r="A90" s="57" t="inlineStr">
        <is>
          <t>11.1</t>
        </is>
      </c>
      <c r="B90" s="43" t="inlineStr">
        <is>
          <t>Bacia sanitária com caixa acoplada</t>
        </is>
      </c>
      <c r="C90" s="23" t="inlineStr">
        <is>
          <t>un</t>
        </is>
      </c>
      <c r="D90" s="23" t="n">
        <v>3</v>
      </c>
      <c r="E90" s="58" t="inlineStr">
        <is>
          <t>↓ matches encontrados ↓</t>
        </is>
      </c>
      <c r="F90" s="59" t="n"/>
      <c r="G90" s="59" t="n"/>
      <c r="H90" s="59" t="n"/>
      <c r="I90" s="59" t="n"/>
    </row>
    <row r="91">
      <c r="A91" s="60" t="inlineStr"/>
      <c r="B91" s="61" t="inlineStr"/>
      <c r="C91" s="62" t="n"/>
      <c r="D91" s="62" t="n"/>
      <c r="E91" s="63" t="inlineStr">
        <is>
          <t>SINAPI</t>
        </is>
      </c>
      <c r="F91" s="63" t="inlineStr">
        <is>
          <t>86888</t>
        </is>
      </c>
      <c r="G91" s="64" t="inlineStr">
        <is>
          <t>BACIA SANITÁRIA COM CAIXA ACOPLADA LOUÇA BRANCA - FORNECIMENTO E INSTALAÇÃO. AF_02/2026</t>
        </is>
      </c>
      <c r="H91" s="65" t="inlineStr">
        <is>
          <t>UN</t>
        </is>
      </c>
      <c r="I91" s="63" t="inlineStr">
        <is>
          <t>100%</t>
        </is>
      </c>
    </row>
    <row r="92">
      <c r="A92" s="60" t="inlineStr"/>
      <c r="B92" s="61" t="inlineStr"/>
      <c r="C92" s="62" t="n"/>
      <c r="D92" s="62" t="n"/>
      <c r="E92" s="63" t="inlineStr">
        <is>
          <t>SINAPI</t>
        </is>
      </c>
      <c r="F92" s="63" t="inlineStr">
        <is>
          <t>100878</t>
        </is>
      </c>
      <c r="G92" s="64" t="inlineStr">
        <is>
          <t>BACIA SANITÁRIA COM CAIXA ACOPLADA, LOUÇA BRANCA - PADRÃO ALTO - FORNECIMENTO E INSTALAÇÃO. AF_</t>
        </is>
      </c>
      <c r="H92" s="65" t="inlineStr">
        <is>
          <t>UN</t>
        </is>
      </c>
      <c r="I92" s="63" t="inlineStr">
        <is>
          <t>100%</t>
        </is>
      </c>
    </row>
    <row r="94">
      <c r="A94" s="57" t="inlineStr">
        <is>
          <t>11.2</t>
        </is>
      </c>
      <c r="B94" s="43" t="inlineStr">
        <is>
          <t>Cuba de apoio + torneira (copa)</t>
        </is>
      </c>
      <c r="C94" s="23" t="inlineStr">
        <is>
          <t>un</t>
        </is>
      </c>
      <c r="D94" s="23" t="n">
        <v>1</v>
      </c>
      <c r="E94" s="58" t="inlineStr">
        <is>
          <t>↓ matches encontrados ↓</t>
        </is>
      </c>
      <c r="F94" s="59" t="n"/>
      <c r="G94" s="59" t="n"/>
      <c r="H94" s="59" t="n"/>
      <c r="I94" s="59" t="n"/>
    </row>
    <row r="95">
      <c r="A95" s="60" t="inlineStr"/>
      <c r="B95" s="61" t="inlineStr"/>
      <c r="C95" s="62" t="n"/>
      <c r="D95" s="62" t="n"/>
      <c r="E95" s="63" t="inlineStr">
        <is>
          <t>SINAPI</t>
        </is>
      </c>
      <c r="F95" s="63" t="inlineStr">
        <is>
          <t>~106773</t>
        </is>
      </c>
      <c r="G95" s="64" t="inlineStr">
        <is>
          <t>CUBA DE EMBUTIR REDONDA EM LOUÇA BRANCA, 36 CM OU EQUIVALENTE - FORNECIMENTO E INSTALAÇÃO. AF_0</t>
        </is>
      </c>
      <c r="H95" s="65" t="inlineStr">
        <is>
          <t>UN</t>
        </is>
      </c>
      <c r="I95" s="63" t="inlineStr">
        <is>
          <t>100%</t>
        </is>
      </c>
    </row>
    <row r="96">
      <c r="A96" s="60" t="inlineStr"/>
      <c r="B96" s="61" t="inlineStr"/>
      <c r="C96" s="62" t="n"/>
      <c r="D96" s="62" t="n"/>
      <c r="E96" s="63" t="inlineStr">
        <is>
          <t>SINAPI</t>
        </is>
      </c>
      <c r="F96" s="63" t="inlineStr">
        <is>
          <t>~100852</t>
        </is>
      </c>
      <c r="G96" s="64" t="inlineStr">
        <is>
          <t>CUBA DE EMBUTIR RETANGULAR DE AÇO INOXIDÁVEL, 56 X 33 X 12 CM - FORNECIMENTO E INSTALAÇÃO. AF_0</t>
        </is>
      </c>
      <c r="H96" s="65" t="inlineStr">
        <is>
          <t>UN</t>
        </is>
      </c>
      <c r="I96" s="63" t="inlineStr">
        <is>
          <t>100%</t>
        </is>
      </c>
    </row>
    <row r="99">
      <c r="A99" s="7" t="inlineStr">
        <is>
          <t>Como ler: MATCH % indica a similaridade entre a descrição do item e a composição SINAPI. Acima de 70% = referência forte. 40-70% = revisar. Abaixo de 30% = candidato fraco, buscar código manualmente em https://www.caixa.gov.br/sinapi.</t>
        </is>
      </c>
    </row>
  </sheetData>
  <mergeCells count="29">
    <mergeCell ref="E68:I68"/>
    <mergeCell ref="A99:I99"/>
    <mergeCell ref="E42:I42"/>
    <mergeCell ref="E71:I71"/>
    <mergeCell ref="A3:I3"/>
    <mergeCell ref="E14:I14"/>
    <mergeCell ref="E64:I64"/>
    <mergeCell ref="A2:I2"/>
    <mergeCell ref="E38:I38"/>
    <mergeCell ref="E10:I10"/>
    <mergeCell ref="E94:I94"/>
    <mergeCell ref="E60:I60"/>
    <mergeCell ref="E74:I74"/>
    <mergeCell ref="E30:I30"/>
    <mergeCell ref="E34:I34"/>
    <mergeCell ref="E90:I90"/>
    <mergeCell ref="E6:I6"/>
    <mergeCell ref="E22:I22"/>
    <mergeCell ref="E77:I77"/>
    <mergeCell ref="E46:I46"/>
    <mergeCell ref="E86:I86"/>
    <mergeCell ref="E49:I49"/>
    <mergeCell ref="E18:I18"/>
    <mergeCell ref="E26:I26"/>
    <mergeCell ref="E85:I85"/>
    <mergeCell ref="E81:I81"/>
    <mergeCell ref="A1:I1"/>
    <mergeCell ref="E53:I53"/>
    <mergeCell ref="E56:I56"/>
  </mergeCells>
  <pageMargins left="0.75" right="0.75" top="1" bottom="1" header="0.5" footer="0.5"/>
  <pageSetup orientation="landscape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2026-07-16T12:26:00Z</dcterms:created>
  <dcterms:modified xmlns:dcterms="http://purl.org/dc/terms/" xmlns:xsi="http://www.w3.org/2001/XMLSchema-instance" xsi:type="dcterms:W3CDTF">2026-07-16T12:26:00Z</dcterms:modified>
</cp:coreProperties>
</file>